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HAN1\Samples\"/>
    </mc:Choice>
  </mc:AlternateContent>
  <bookViews>
    <workbookView xWindow="0" yWindow="0" windowWidth="21510" windowHeight="7905"/>
  </bookViews>
  <sheets>
    <sheet name="HSCP Scales 24-25" sheetId="31" r:id="rId1"/>
    <sheet name="24-25" sheetId="3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NS" localSheetId="1">#REF!</definedName>
    <definedName name="ANS" localSheetId="0">#REF!</definedName>
    <definedName name="ANS">#REF!</definedName>
    <definedName name="apu">[1]CURFYSCALES!$A:$A</definedName>
    <definedName name="APU_Codes" localSheetId="1">#REF!</definedName>
    <definedName name="APU_Codes" localSheetId="0">#REF!</definedName>
    <definedName name="APU_Codes">#REF!</definedName>
    <definedName name="APU_NEXT" localSheetId="1">#REF!</definedName>
    <definedName name="APU_NEXT" localSheetId="0">#REF!</definedName>
    <definedName name="APU_NEXT">#REF!</definedName>
    <definedName name="ARC" localSheetId="1">#REF!</definedName>
    <definedName name="ARC" localSheetId="0">#REF!</definedName>
    <definedName name="ARC">#REF!</definedName>
    <definedName name="AssocProf" localSheetId="1">#REF!</definedName>
    <definedName name="AssocProf" localSheetId="0">#REF!</definedName>
    <definedName name="AssocProf">#REF!</definedName>
    <definedName name="AsstProf" localSheetId="1">#REF!</definedName>
    <definedName name="AsstProf" localSheetId="0">#REF!</definedName>
    <definedName name="AsstProf">#REF!</definedName>
    <definedName name="Cap_Gap" localSheetId="1">#REF!</definedName>
    <definedName name="Cap_Gap" localSheetId="0">#REF!</definedName>
    <definedName name="Cap_Gap">#REF!</definedName>
    <definedName name="CFM" localSheetId="1">#REF!</definedName>
    <definedName name="CFM" localSheetId="0">#REF!</definedName>
    <definedName name="CFM">#REF!</definedName>
    <definedName name="CMM" localSheetId="1">#REF!</definedName>
    <definedName name="CMM" localSheetId="0">#REF!</definedName>
    <definedName name="CMM">#REF!</definedName>
    <definedName name="Contract_Grant" localSheetId="1">#REF!</definedName>
    <definedName name="Contract_Grant" localSheetId="0">#REF!</definedName>
    <definedName name="Contract_Grant">#REF!</definedName>
    <definedName name="DATA" localSheetId="1">#REF!</definedName>
    <definedName name="DATA" localSheetId="0">#REF!</definedName>
    <definedName name="DATA">#REF!</definedName>
    <definedName name="DB_Table_MSP">'[2]Adv Filter'!$A$2:$BS$574</definedName>
    <definedName name="Department_Clinical" localSheetId="1">#REF!</definedName>
    <definedName name="Department_Clinical" localSheetId="0">#REF!</definedName>
    <definedName name="Department_Clinical">#REF!</definedName>
    <definedName name="DeptList" localSheetId="1">#REF!</definedName>
    <definedName name="DeptList" localSheetId="0">#REF!</definedName>
    <definedName name="DeptList">#REF!</definedName>
    <definedName name="DeptNames" localSheetId="1">#REF!</definedName>
    <definedName name="DeptNames" localSheetId="0">#REF!</definedName>
    <definedName name="DeptNames">#REF!</definedName>
    <definedName name="EcoTime_ID">'[3]EcoTime Hours'!$A$4:$A$1691</definedName>
    <definedName name="EcoTime_Table">'[2]EcoTime Pivot'!$A$5:$F$3239</definedName>
    <definedName name="EMS" localSheetId="1">#REF!</definedName>
    <definedName name="EMS" localSheetId="0">#REF!</definedName>
    <definedName name="EMS">#REF!</definedName>
    <definedName name="Fiscal_Year" localSheetId="1">#REF!</definedName>
    <definedName name="Fiscal_Year" localSheetId="0">#REF!</definedName>
    <definedName name="Fiscal_Year">#REF!</definedName>
    <definedName name="FTE" localSheetId="1">#REF!,#REF!,#REF!,#REF!,#REF!,#REF!</definedName>
    <definedName name="FTE" localSheetId="0">#REF!,#REF!,#REF!,#REF!,#REF!,#REF!</definedName>
    <definedName name="FTE">#REF!,#REF!,#REF!,#REF!,#REF!,#REF!</definedName>
    <definedName name="Fund_Titles" localSheetId="1">#REF!</definedName>
    <definedName name="Fund_Titles" localSheetId="0">#REF!</definedName>
    <definedName name="Fund_Titles">#REF!</definedName>
    <definedName name="IDESC" localSheetId="1">#REF!</definedName>
    <definedName name="IDESC" localSheetId="0">#REF!</definedName>
    <definedName name="IDESC">#REF!</definedName>
    <definedName name="INDEX" localSheetId="1">#REF!</definedName>
    <definedName name="INDEX" localSheetId="0">#REF!</definedName>
    <definedName name="INDEX">#REF!</definedName>
    <definedName name="index1" localSheetId="1">#REF!</definedName>
    <definedName name="index1" localSheetId="0">#REF!</definedName>
    <definedName name="index1">#REF!</definedName>
    <definedName name="IndexNo">'[4]Approved Values'!$T$2:$T$4</definedName>
    <definedName name="Levels">'[5]Approved Values'!$J$2:$J$25</definedName>
    <definedName name="Lookup.AAMCDivisions">[6]!Setup.AAMCDivisions[Division]</definedName>
    <definedName name="Lookup.MGMASpecialties">[6]!Setup.MGMA.Specialties[Specialty]</definedName>
    <definedName name="MED" localSheetId="1">#REF!</definedName>
    <definedName name="MED" localSheetId="0">#REF!</definedName>
    <definedName name="MED">#REF!</definedName>
    <definedName name="MSP_Table">'[3]Adv Filter'!$A$2:$BO$582</definedName>
    <definedName name="NEU" localSheetId="1">#REF!</definedName>
    <definedName name="NEU" localSheetId="0">#REF!</definedName>
    <definedName name="NEU">#REF!</definedName>
    <definedName name="NEXT" localSheetId="1">#REF!</definedName>
    <definedName name="NEXT" localSheetId="0">#REF!</definedName>
    <definedName name="NEXT">#REF!</definedName>
    <definedName name="OPH" localSheetId="1">#REF!</definedName>
    <definedName name="OPH" localSheetId="0">#REF!</definedName>
    <definedName name="OPH">#REF!</definedName>
    <definedName name="OPIS">[7]OPIS!$A$1:$H$30</definedName>
    <definedName name="ORT" localSheetId="1">#REF!</definedName>
    <definedName name="ORT" localSheetId="0">#REF!</definedName>
    <definedName name="ORT">#REF!</definedName>
    <definedName name="PED" localSheetId="1">#REF!</definedName>
    <definedName name="PED" localSheetId="0">#REF!</definedName>
    <definedName name="PED">#REF!</definedName>
    <definedName name="PERIOD" localSheetId="1">#REF!</definedName>
    <definedName name="PERIOD" localSheetId="0">#REF!</definedName>
    <definedName name="PERIOD">#REF!</definedName>
    <definedName name="PGY">'[5]Approved Values'!$K$2:$K$11</definedName>
    <definedName name="PHR" localSheetId="1">#REF!</definedName>
    <definedName name="PHR" localSheetId="0">#REF!</definedName>
    <definedName name="PHR">#REF!</definedName>
    <definedName name="_xlnm.Print_Area" localSheetId="1">#REF!</definedName>
    <definedName name="_xlnm.Print_Area" localSheetId="0">#REF!</definedName>
    <definedName name="_xlnm.Print_Area">#REF!</definedName>
    <definedName name="Prof" localSheetId="1">#REF!</definedName>
    <definedName name="Prof" localSheetId="0">#REF!</definedName>
    <definedName name="Prof">#REF!</definedName>
    <definedName name="PST" localSheetId="1">#REF!</definedName>
    <definedName name="PST" localSheetId="0">#REF!</definedName>
    <definedName name="PST">#REF!</definedName>
    <definedName name="PTH" localSheetId="1">#REF!</definedName>
    <definedName name="PTH" localSheetId="0">#REF!</definedName>
    <definedName name="PTH">#REF!</definedName>
    <definedName name="PTYPE" localSheetId="1">#REF!</definedName>
    <definedName name="PTYPE" localSheetId="0">#REF!</definedName>
    <definedName name="PTYPE">#REF!</definedName>
    <definedName name="RAD" localSheetId="1">#REF!</definedName>
    <definedName name="RAD" localSheetId="0">#REF!</definedName>
    <definedName name="RAD">#REF!</definedName>
    <definedName name="RADONC" localSheetId="1">#REF!</definedName>
    <definedName name="RADONC" localSheetId="0">#REF!</definedName>
    <definedName name="RADONC">#REF!</definedName>
    <definedName name="RANK_NEXT" localSheetId="1">#REF!</definedName>
    <definedName name="RANK_NEXT" localSheetId="0">#REF!</definedName>
    <definedName name="RANK_NEXT">#REF!</definedName>
    <definedName name="RPR" localSheetId="1">#REF!</definedName>
    <definedName name="RPR" localSheetId="0">#REF!</definedName>
    <definedName name="RPR">#REF!</definedName>
    <definedName name="SEED" localSheetId="1">#REF!</definedName>
    <definedName name="SEED" localSheetId="0">#REF!</definedName>
    <definedName name="SEED">#REF!</definedName>
    <definedName name="Series" localSheetId="1">#REF!</definedName>
    <definedName name="Series" localSheetId="0">#REF!</definedName>
    <definedName name="Series">#REF!</definedName>
    <definedName name="SOP" localSheetId="1">#REF!</definedName>
    <definedName name="SOP" localSheetId="0">#REF!</definedName>
    <definedName name="SOP">#REF!</definedName>
    <definedName name="Status">'[5]Approved Values'!$E$2:$E$7</definedName>
    <definedName name="step">[1]CURFYSCALES!$C:$C</definedName>
    <definedName name="STEP_NEXT" localSheetId="1">#REF!</definedName>
    <definedName name="STEP_NEXT" localSheetId="0">#REF!</definedName>
    <definedName name="STEP_NEXT">#REF!</definedName>
    <definedName name="Steps" localSheetId="1">#REF!</definedName>
    <definedName name="Steps" localSheetId="0">#REF!</definedName>
    <definedName name="Steps">#REF!</definedName>
    <definedName name="SUR" localSheetId="1">#REF!</definedName>
    <definedName name="SUR" localSheetId="0">#REF!</definedName>
    <definedName name="SUR">#REF!</definedName>
    <definedName name="TC">'[5]Approved Values'!$L$2:$L$13</definedName>
    <definedName name="Terms">'[8]Approved Values'!$D$2:$D$5</definedName>
    <definedName name="TYPE" localSheetId="1">#REF!</definedName>
    <definedName name="TYPE" localSheetId="0">#REF!</definedName>
    <definedName name="TYPE">#REF!</definedName>
    <definedName name="UHC_Specialty" localSheetId="1">#REF!</definedName>
    <definedName name="UHC_Specialty" localSheetId="0">#REF!</definedName>
    <definedName name="UHC_Specialty">#REF!</definedName>
    <definedName name="VA_Rank" localSheetId="1">#REF!</definedName>
    <definedName name="VA_Rank" localSheetId="0">#REF!</definedName>
    <definedName name="VA_Rank">#REF!</definedName>
    <definedName name="ValidChief">'[9]Approved Values'!$L$2:$L$3</definedName>
    <definedName name="ValidFund">'[5]Approved Values'!$G$2:$G$5</definedName>
    <definedName name="ValidTerms">'[8]Approved Values'!$D$2:$D$4</definedName>
    <definedName name="ValidVisa">'[5]Approved Values'!$D$2:$D$5</definedName>
    <definedName name="x">[1]CURFYSCALES!$D:$D</definedName>
    <definedName name="X_NEXT" localSheetId="1">#REF!</definedName>
    <definedName name="X_NEXT" localSheetId="0">#REF!</definedName>
    <definedName name="X_NEXT">#REF!</definedName>
    <definedName name="x_prime">[1]CURFYSCALES!$E:$E</definedName>
    <definedName name="X_PRIME_NEXT" localSheetId="1">#REF!</definedName>
    <definedName name="X_PRIME_NEXT" localSheetId="0">#REF!</definedName>
    <definedName name="X_PRIME_NEXT">#REF!</definedName>
    <definedName name="y_prime">[1]CURFYSCALES!$F:$F</definedName>
    <definedName name="Y_PRIME_NEXT" localSheetId="1">'[10]CURRENTFYSCALES-FY2022'!#REF!</definedName>
    <definedName name="Y_PRIME_NEXT" localSheetId="0">#REF!</definedName>
    <definedName name="Y_PRIME_NEXT">#REF!</definedName>
    <definedName name="Z_Type" localSheetId="1">#REF!</definedName>
    <definedName name="Z_Type" localSheetId="0">#REF!</definedName>
    <definedName name="Z_Type">#REF!</definedName>
  </definedNames>
  <calcPr calcId="162913" iterateDelta="1E-4"/>
</workbook>
</file>

<file path=xl/calcChain.xml><?xml version="1.0" encoding="utf-8"?>
<calcChain xmlns="http://schemas.openxmlformats.org/spreadsheetml/2006/main">
  <c r="D34" i="33" l="1"/>
  <c r="Q34" i="33" s="1"/>
  <c r="L55" i="33"/>
  <c r="Y55" i="33" s="1"/>
  <c r="K55" i="33"/>
  <c r="X55" i="33" s="1"/>
  <c r="J55" i="33"/>
  <c r="W55" i="33" s="1"/>
  <c r="I55" i="33"/>
  <c r="V55" i="33" s="1"/>
  <c r="H55" i="33"/>
  <c r="U55" i="33" s="1"/>
  <c r="G55" i="33"/>
  <c r="T55" i="33" s="1"/>
  <c r="F55" i="33"/>
  <c r="S55" i="33" s="1"/>
  <c r="E55" i="33"/>
  <c r="R55" i="33" s="1"/>
  <c r="D55" i="33"/>
  <c r="Q55" i="33" s="1"/>
  <c r="C55" i="33"/>
  <c r="P55" i="33" s="1"/>
  <c r="L54" i="33"/>
  <c r="Y54" i="33" s="1"/>
  <c r="K54" i="33"/>
  <c r="X54" i="33" s="1"/>
  <c r="J54" i="33"/>
  <c r="W54" i="33" s="1"/>
  <c r="I54" i="33"/>
  <c r="V54" i="33" s="1"/>
  <c r="H54" i="33"/>
  <c r="U54" i="33" s="1"/>
  <c r="G54" i="33"/>
  <c r="T54" i="33" s="1"/>
  <c r="F54" i="33"/>
  <c r="S54" i="33" s="1"/>
  <c r="E54" i="33"/>
  <c r="R54" i="33" s="1"/>
  <c r="D54" i="33"/>
  <c r="Q54" i="33" s="1"/>
  <c r="C54" i="33"/>
  <c r="P54" i="33" s="1"/>
  <c r="L53" i="33"/>
  <c r="Y53" i="33" s="1"/>
  <c r="K53" i="33"/>
  <c r="X53" i="33" s="1"/>
  <c r="J53" i="33"/>
  <c r="W53" i="33" s="1"/>
  <c r="I53" i="33"/>
  <c r="V53" i="33" s="1"/>
  <c r="H53" i="33"/>
  <c r="U53" i="33" s="1"/>
  <c r="G53" i="33"/>
  <c r="T53" i="33" s="1"/>
  <c r="F53" i="33"/>
  <c r="S53" i="33" s="1"/>
  <c r="E53" i="33"/>
  <c r="R53" i="33" s="1"/>
  <c r="D53" i="33"/>
  <c r="Q53" i="33" s="1"/>
  <c r="C53" i="33"/>
  <c r="P53" i="33" s="1"/>
  <c r="L52" i="33"/>
  <c r="Y52" i="33" s="1"/>
  <c r="K52" i="33"/>
  <c r="X52" i="33" s="1"/>
  <c r="J52" i="33"/>
  <c r="W52" i="33" s="1"/>
  <c r="I52" i="33"/>
  <c r="V52" i="33" s="1"/>
  <c r="H52" i="33"/>
  <c r="U52" i="33" s="1"/>
  <c r="G52" i="33"/>
  <c r="T52" i="33" s="1"/>
  <c r="F52" i="33"/>
  <c r="S52" i="33" s="1"/>
  <c r="E52" i="33"/>
  <c r="R52" i="33" s="1"/>
  <c r="D52" i="33"/>
  <c r="Q52" i="33" s="1"/>
  <c r="C52" i="33"/>
  <c r="P52" i="33" s="1"/>
  <c r="L51" i="33"/>
  <c r="Y51" i="33" s="1"/>
  <c r="K51" i="33"/>
  <c r="X51" i="33" s="1"/>
  <c r="J51" i="33"/>
  <c r="W51" i="33" s="1"/>
  <c r="I51" i="33"/>
  <c r="V51" i="33" s="1"/>
  <c r="H51" i="33"/>
  <c r="U51" i="33" s="1"/>
  <c r="G51" i="33"/>
  <c r="T51" i="33" s="1"/>
  <c r="F51" i="33"/>
  <c r="S51" i="33" s="1"/>
  <c r="E51" i="33"/>
  <c r="R51" i="33" s="1"/>
  <c r="D51" i="33"/>
  <c r="Q51" i="33" s="1"/>
  <c r="C51" i="33"/>
  <c r="P51" i="33" s="1"/>
  <c r="L50" i="33"/>
  <c r="Y50" i="33" s="1"/>
  <c r="K50" i="33"/>
  <c r="X50" i="33" s="1"/>
  <c r="J50" i="33"/>
  <c r="W50" i="33" s="1"/>
  <c r="I50" i="33"/>
  <c r="V50" i="33" s="1"/>
  <c r="H50" i="33"/>
  <c r="U50" i="33" s="1"/>
  <c r="G50" i="33"/>
  <c r="T50" i="33" s="1"/>
  <c r="F50" i="33"/>
  <c r="S50" i="33" s="1"/>
  <c r="E50" i="33"/>
  <c r="R50" i="33" s="1"/>
  <c r="D50" i="33"/>
  <c r="Q50" i="33" s="1"/>
  <c r="C50" i="33"/>
  <c r="P50" i="33" s="1"/>
  <c r="L49" i="33"/>
  <c r="Y49" i="33" s="1"/>
  <c r="K49" i="33"/>
  <c r="X49" i="33" s="1"/>
  <c r="J49" i="33"/>
  <c r="W49" i="33" s="1"/>
  <c r="I49" i="33"/>
  <c r="V49" i="33" s="1"/>
  <c r="H49" i="33"/>
  <c r="U49" i="33" s="1"/>
  <c r="G49" i="33"/>
  <c r="T49" i="33" s="1"/>
  <c r="F49" i="33"/>
  <c r="S49" i="33" s="1"/>
  <c r="E49" i="33"/>
  <c r="R49" i="33" s="1"/>
  <c r="D49" i="33"/>
  <c r="Q49" i="33" s="1"/>
  <c r="C49" i="33"/>
  <c r="P49" i="33" s="1"/>
  <c r="L48" i="33"/>
  <c r="Y48" i="33" s="1"/>
  <c r="K48" i="33"/>
  <c r="X48" i="33" s="1"/>
  <c r="J48" i="33"/>
  <c r="W48" i="33" s="1"/>
  <c r="I48" i="33"/>
  <c r="V48" i="33" s="1"/>
  <c r="H48" i="33"/>
  <c r="U48" i="33" s="1"/>
  <c r="G48" i="33"/>
  <c r="T48" i="33" s="1"/>
  <c r="F48" i="33"/>
  <c r="S48" i="33" s="1"/>
  <c r="E48" i="33"/>
  <c r="R48" i="33" s="1"/>
  <c r="D48" i="33"/>
  <c r="Q48" i="33" s="1"/>
  <c r="C48" i="33"/>
  <c r="P48" i="33" s="1"/>
  <c r="L47" i="33"/>
  <c r="Y47" i="33" s="1"/>
  <c r="K47" i="33"/>
  <c r="X47" i="33" s="1"/>
  <c r="J47" i="33"/>
  <c r="W47" i="33" s="1"/>
  <c r="I47" i="33"/>
  <c r="V47" i="33" s="1"/>
  <c r="H47" i="33"/>
  <c r="U47" i="33" s="1"/>
  <c r="G47" i="33"/>
  <c r="T47" i="33" s="1"/>
  <c r="F47" i="33"/>
  <c r="S47" i="33" s="1"/>
  <c r="E47" i="33"/>
  <c r="R47" i="33" s="1"/>
  <c r="D47" i="33"/>
  <c r="Q47" i="33" s="1"/>
  <c r="C47" i="33"/>
  <c r="P47" i="33" s="1"/>
  <c r="L45" i="33"/>
  <c r="Y45" i="33" s="1"/>
  <c r="K45" i="33"/>
  <c r="X45" i="33" s="1"/>
  <c r="J45" i="33"/>
  <c r="W45" i="33" s="1"/>
  <c r="I45" i="33"/>
  <c r="V45" i="33" s="1"/>
  <c r="H45" i="33"/>
  <c r="U45" i="33" s="1"/>
  <c r="G45" i="33"/>
  <c r="T45" i="33" s="1"/>
  <c r="F45" i="33"/>
  <c r="S45" i="33" s="1"/>
  <c r="E45" i="33"/>
  <c r="R45" i="33" s="1"/>
  <c r="D45" i="33"/>
  <c r="Q45" i="33" s="1"/>
  <c r="C45" i="33"/>
  <c r="P45" i="33" s="1"/>
  <c r="L44" i="33"/>
  <c r="Y44" i="33" s="1"/>
  <c r="K44" i="33"/>
  <c r="X44" i="33" s="1"/>
  <c r="J44" i="33"/>
  <c r="W44" i="33" s="1"/>
  <c r="I44" i="33"/>
  <c r="V44" i="33" s="1"/>
  <c r="H44" i="33"/>
  <c r="U44" i="33" s="1"/>
  <c r="G44" i="33"/>
  <c r="T44" i="33" s="1"/>
  <c r="F44" i="33"/>
  <c r="S44" i="33" s="1"/>
  <c r="E44" i="33"/>
  <c r="R44" i="33" s="1"/>
  <c r="D44" i="33"/>
  <c r="Q44" i="33" s="1"/>
  <c r="C44" i="33"/>
  <c r="P44" i="33" s="1"/>
  <c r="L43" i="33"/>
  <c r="Y43" i="33" s="1"/>
  <c r="K43" i="33"/>
  <c r="X43" i="33" s="1"/>
  <c r="J43" i="33"/>
  <c r="W43" i="33" s="1"/>
  <c r="I43" i="33"/>
  <c r="V43" i="33" s="1"/>
  <c r="H43" i="33"/>
  <c r="U43" i="33" s="1"/>
  <c r="G43" i="33"/>
  <c r="T43" i="33" s="1"/>
  <c r="F43" i="33"/>
  <c r="S43" i="33" s="1"/>
  <c r="E43" i="33"/>
  <c r="R43" i="33" s="1"/>
  <c r="D43" i="33"/>
  <c r="Q43" i="33" s="1"/>
  <c r="C43" i="33"/>
  <c r="P43" i="33" s="1"/>
  <c r="L42" i="33"/>
  <c r="Y42" i="33" s="1"/>
  <c r="K42" i="33"/>
  <c r="X42" i="33" s="1"/>
  <c r="J42" i="33"/>
  <c r="W42" i="33" s="1"/>
  <c r="I42" i="33"/>
  <c r="V42" i="33" s="1"/>
  <c r="H42" i="33"/>
  <c r="U42" i="33" s="1"/>
  <c r="G42" i="33"/>
  <c r="T42" i="33" s="1"/>
  <c r="F42" i="33"/>
  <c r="S42" i="33" s="1"/>
  <c r="E42" i="33"/>
  <c r="R42" i="33" s="1"/>
  <c r="D42" i="33"/>
  <c r="Q42" i="33" s="1"/>
  <c r="C42" i="33"/>
  <c r="P42" i="33" s="1"/>
  <c r="L41" i="33"/>
  <c r="Y41" i="33" s="1"/>
  <c r="K41" i="33"/>
  <c r="X41" i="33" s="1"/>
  <c r="J41" i="33"/>
  <c r="W41" i="33" s="1"/>
  <c r="I41" i="33"/>
  <c r="V41" i="33" s="1"/>
  <c r="H41" i="33"/>
  <c r="U41" i="33" s="1"/>
  <c r="G41" i="33"/>
  <c r="T41" i="33" s="1"/>
  <c r="F41" i="33"/>
  <c r="S41" i="33" s="1"/>
  <c r="E41" i="33"/>
  <c r="R41" i="33" s="1"/>
  <c r="D41" i="33"/>
  <c r="Q41" i="33" s="1"/>
  <c r="C41" i="33"/>
  <c r="P41" i="33" s="1"/>
  <c r="L39" i="33"/>
  <c r="Y39" i="33" s="1"/>
  <c r="K39" i="33"/>
  <c r="X39" i="33" s="1"/>
  <c r="J39" i="33"/>
  <c r="W39" i="33" s="1"/>
  <c r="I39" i="33"/>
  <c r="V39" i="33" s="1"/>
  <c r="H39" i="33"/>
  <c r="U39" i="33" s="1"/>
  <c r="G39" i="33"/>
  <c r="T39" i="33" s="1"/>
  <c r="F39" i="33"/>
  <c r="S39" i="33" s="1"/>
  <c r="E39" i="33"/>
  <c r="R39" i="33" s="1"/>
  <c r="D39" i="33"/>
  <c r="Q39" i="33" s="1"/>
  <c r="C39" i="33"/>
  <c r="P39" i="33" s="1"/>
  <c r="L38" i="33"/>
  <c r="Y38" i="33" s="1"/>
  <c r="K38" i="33"/>
  <c r="X38" i="33" s="1"/>
  <c r="J38" i="33"/>
  <c r="W38" i="33" s="1"/>
  <c r="I38" i="33"/>
  <c r="V38" i="33" s="1"/>
  <c r="H38" i="33"/>
  <c r="U38" i="33" s="1"/>
  <c r="G38" i="33"/>
  <c r="T38" i="33" s="1"/>
  <c r="F38" i="33"/>
  <c r="S38" i="33" s="1"/>
  <c r="E38" i="33"/>
  <c r="R38" i="33" s="1"/>
  <c r="D38" i="33"/>
  <c r="Q38" i="33" s="1"/>
  <c r="C38" i="33"/>
  <c r="P38" i="33" s="1"/>
  <c r="L37" i="33"/>
  <c r="Y37" i="33" s="1"/>
  <c r="K37" i="33"/>
  <c r="X37" i="33" s="1"/>
  <c r="J37" i="33"/>
  <c r="W37" i="33" s="1"/>
  <c r="I37" i="33"/>
  <c r="V37" i="33" s="1"/>
  <c r="H37" i="33"/>
  <c r="U37" i="33" s="1"/>
  <c r="G37" i="33"/>
  <c r="T37" i="33" s="1"/>
  <c r="F37" i="33"/>
  <c r="S37" i="33" s="1"/>
  <c r="E37" i="33"/>
  <c r="R37" i="33" s="1"/>
  <c r="D37" i="33"/>
  <c r="Q37" i="33" s="1"/>
  <c r="C37" i="33"/>
  <c r="P37" i="33" s="1"/>
  <c r="L36" i="33"/>
  <c r="Y36" i="33" s="1"/>
  <c r="K36" i="33"/>
  <c r="X36" i="33" s="1"/>
  <c r="J36" i="33"/>
  <c r="W36" i="33" s="1"/>
  <c r="I36" i="33"/>
  <c r="V36" i="33" s="1"/>
  <c r="H36" i="33"/>
  <c r="U36" i="33" s="1"/>
  <c r="G36" i="33"/>
  <c r="T36" i="33" s="1"/>
  <c r="F36" i="33"/>
  <c r="S36" i="33" s="1"/>
  <c r="E36" i="33"/>
  <c r="R36" i="33" s="1"/>
  <c r="D36" i="33"/>
  <c r="Q36" i="33" s="1"/>
  <c r="C36" i="33"/>
  <c r="P36" i="33" s="1"/>
  <c r="Q35" i="33"/>
  <c r="L35" i="33"/>
  <c r="Y35" i="33" s="1"/>
  <c r="K35" i="33"/>
  <c r="X35" i="33" s="1"/>
  <c r="J35" i="33"/>
  <c r="W35" i="33" s="1"/>
  <c r="I35" i="33"/>
  <c r="V35" i="33" s="1"/>
  <c r="H35" i="33"/>
  <c r="U35" i="33" s="1"/>
  <c r="G35" i="33"/>
  <c r="T35" i="33" s="1"/>
  <c r="F35" i="33"/>
  <c r="S35" i="33" s="1"/>
  <c r="E35" i="33"/>
  <c r="R35" i="33" s="1"/>
  <c r="D35" i="33"/>
  <c r="C35" i="33"/>
  <c r="P35" i="33" s="1"/>
  <c r="L34" i="33"/>
  <c r="Y34" i="33" s="1"/>
  <c r="K34" i="33"/>
  <c r="X34" i="33" s="1"/>
  <c r="J34" i="33"/>
  <c r="W34" i="33" s="1"/>
  <c r="I34" i="33"/>
  <c r="V34" i="33" s="1"/>
  <c r="H34" i="33"/>
  <c r="U34" i="33" s="1"/>
  <c r="G34" i="33"/>
  <c r="T34" i="33" s="1"/>
  <c r="F34" i="33"/>
  <c r="S34" i="33" s="1"/>
  <c r="E34" i="33"/>
  <c r="R34" i="33" s="1"/>
  <c r="C34" i="33"/>
  <c r="P34" i="33" s="1"/>
  <c r="L33" i="33"/>
  <c r="K33" i="33"/>
  <c r="J33" i="33"/>
  <c r="I33" i="33"/>
  <c r="H33" i="33"/>
  <c r="G33" i="33"/>
  <c r="F33" i="33"/>
  <c r="E33" i="33"/>
  <c r="D33" i="33"/>
  <c r="C33" i="33"/>
  <c r="Y29" i="33"/>
  <c r="X29" i="33"/>
  <c r="W29" i="33"/>
  <c r="V29" i="33"/>
  <c r="U29" i="33"/>
  <c r="T29" i="33"/>
  <c r="S29" i="33"/>
  <c r="R29" i="33"/>
  <c r="Q29" i="33"/>
  <c r="P29" i="33"/>
  <c r="Y28" i="33"/>
  <c r="X28" i="33"/>
  <c r="W28" i="33"/>
  <c r="V28" i="33"/>
  <c r="U28" i="33"/>
  <c r="T28" i="33"/>
  <c r="S28" i="33"/>
  <c r="R28" i="33"/>
  <c r="Q28" i="33"/>
  <c r="P28" i="33"/>
  <c r="Y27" i="33"/>
  <c r="X27" i="33"/>
  <c r="W27" i="33"/>
  <c r="V27" i="33"/>
  <c r="U27" i="33"/>
  <c r="T27" i="33"/>
  <c r="S27" i="33"/>
  <c r="R27" i="33"/>
  <c r="Q27" i="33"/>
  <c r="P27" i="33"/>
  <c r="Y26" i="33"/>
  <c r="X26" i="33"/>
  <c r="W26" i="33"/>
  <c r="V26" i="33"/>
  <c r="U26" i="33"/>
  <c r="T26" i="33"/>
  <c r="S26" i="33"/>
  <c r="R26" i="33"/>
  <c r="Q26" i="33"/>
  <c r="P26" i="33"/>
  <c r="Y25" i="33"/>
  <c r="X25" i="33"/>
  <c r="W25" i="33"/>
  <c r="V25" i="33"/>
  <c r="U25" i="33"/>
  <c r="T25" i="33"/>
  <c r="S25" i="33"/>
  <c r="R25" i="33"/>
  <c r="Q25" i="33"/>
  <c r="P25" i="33"/>
  <c r="Y24" i="33"/>
  <c r="X24" i="33"/>
  <c r="W24" i="33"/>
  <c r="V24" i="33"/>
  <c r="U24" i="33"/>
  <c r="T24" i="33"/>
  <c r="S24" i="33"/>
  <c r="R24" i="33"/>
  <c r="Q24" i="33"/>
  <c r="P24" i="33"/>
  <c r="Y23" i="33"/>
  <c r="X23" i="33"/>
  <c r="W23" i="33"/>
  <c r="V23" i="33"/>
  <c r="U23" i="33"/>
  <c r="T23" i="33"/>
  <c r="S23" i="33"/>
  <c r="R23" i="33"/>
  <c r="Q23" i="33"/>
  <c r="P23" i="33"/>
  <c r="Y22" i="33"/>
  <c r="X22" i="33"/>
  <c r="W22" i="33"/>
  <c r="V22" i="33"/>
  <c r="U22" i="33"/>
  <c r="T22" i="33"/>
  <c r="S22" i="33"/>
  <c r="R22" i="33"/>
  <c r="Q22" i="33"/>
  <c r="P22" i="33"/>
  <c r="Y21" i="33"/>
  <c r="X21" i="33"/>
  <c r="W21" i="33"/>
  <c r="V21" i="33"/>
  <c r="U21" i="33"/>
  <c r="T21" i="33"/>
  <c r="S21" i="33"/>
  <c r="R21" i="33"/>
  <c r="Q21" i="33"/>
  <c r="P21" i="33"/>
  <c r="Y19" i="33"/>
  <c r="X19" i="33"/>
  <c r="W19" i="33"/>
  <c r="V19" i="33"/>
  <c r="U19" i="33"/>
  <c r="T19" i="33"/>
  <c r="S19" i="33"/>
  <c r="R19" i="33"/>
  <c r="Q19" i="33"/>
  <c r="P19" i="33"/>
  <c r="Y18" i="33"/>
  <c r="X18" i="33"/>
  <c r="W18" i="33"/>
  <c r="V18" i="33"/>
  <c r="U18" i="33"/>
  <c r="T18" i="33"/>
  <c r="S18" i="33"/>
  <c r="R18" i="33"/>
  <c r="Q18" i="33"/>
  <c r="P18" i="33"/>
  <c r="Y17" i="33"/>
  <c r="X17" i="33"/>
  <c r="W17" i="33"/>
  <c r="V17" i="33"/>
  <c r="U17" i="33"/>
  <c r="T17" i="33"/>
  <c r="S17" i="33"/>
  <c r="R17" i="33"/>
  <c r="Q17" i="33"/>
  <c r="P17" i="33"/>
  <c r="Y16" i="33"/>
  <c r="X16" i="33"/>
  <c r="W16" i="33"/>
  <c r="V16" i="33"/>
  <c r="U16" i="33"/>
  <c r="T16" i="33"/>
  <c r="S16" i="33"/>
  <c r="R16" i="33"/>
  <c r="Q16" i="33"/>
  <c r="P16" i="33"/>
  <c r="Y15" i="33"/>
  <c r="X15" i="33"/>
  <c r="W15" i="33"/>
  <c r="V15" i="33"/>
  <c r="U15" i="33"/>
  <c r="T15" i="33"/>
  <c r="S15" i="33"/>
  <c r="R15" i="33"/>
  <c r="Q15" i="33"/>
  <c r="P15" i="33"/>
  <c r="Y13" i="33"/>
  <c r="X13" i="33"/>
  <c r="W13" i="33"/>
  <c r="V13" i="33"/>
  <c r="U13" i="33"/>
  <c r="T13" i="33"/>
  <c r="S13" i="33"/>
  <c r="R13" i="33"/>
  <c r="Q13" i="33"/>
  <c r="P13" i="33"/>
  <c r="Y12" i="33"/>
  <c r="X12" i="33"/>
  <c r="W12" i="33"/>
  <c r="V12" i="33"/>
  <c r="U12" i="33"/>
  <c r="T12" i="33"/>
  <c r="S12" i="33"/>
  <c r="R12" i="33"/>
  <c r="Q12" i="33"/>
  <c r="P12" i="33"/>
  <c r="Y11" i="33"/>
  <c r="X11" i="33"/>
  <c r="W11" i="33"/>
  <c r="V11" i="33"/>
  <c r="U11" i="33"/>
  <c r="T11" i="33"/>
  <c r="S11" i="33"/>
  <c r="R11" i="33"/>
  <c r="Q11" i="33"/>
  <c r="P11" i="33"/>
  <c r="Y10" i="33"/>
  <c r="X10" i="33"/>
  <c r="W10" i="33"/>
  <c r="V10" i="33"/>
  <c r="U10" i="33"/>
  <c r="T10" i="33"/>
  <c r="S10" i="33"/>
  <c r="R10" i="33"/>
  <c r="Q10" i="33"/>
  <c r="P10" i="33"/>
  <c r="Y9" i="33"/>
  <c r="X9" i="33"/>
  <c r="W9" i="33"/>
  <c r="V9" i="33"/>
  <c r="U9" i="33"/>
  <c r="T9" i="33"/>
  <c r="S9" i="33"/>
  <c r="R9" i="33"/>
  <c r="Q9" i="33"/>
  <c r="P9" i="33"/>
  <c r="Y8" i="33"/>
  <c r="X8" i="33"/>
  <c r="W8" i="33"/>
  <c r="V8" i="33"/>
  <c r="U8" i="33"/>
  <c r="T8" i="33"/>
  <c r="S8" i="33"/>
  <c r="R8" i="33"/>
  <c r="Q8" i="33"/>
  <c r="P8" i="33"/>
  <c r="Y6" i="33"/>
  <c r="X6" i="33"/>
  <c r="W6" i="33"/>
  <c r="V6" i="33"/>
  <c r="U6" i="33"/>
  <c r="T6" i="33"/>
  <c r="S6" i="33"/>
  <c r="R6" i="33"/>
  <c r="Q6" i="33"/>
  <c r="P6" i="33"/>
  <c r="Y4" i="33"/>
  <c r="Y33" i="33" s="1"/>
  <c r="X4" i="33"/>
  <c r="X33" i="33" s="1"/>
  <c r="W4" i="33"/>
  <c r="W33" i="33" s="1"/>
  <c r="V4" i="33"/>
  <c r="V33" i="33" s="1"/>
  <c r="U4" i="33"/>
  <c r="U33" i="33" s="1"/>
  <c r="T4" i="33"/>
  <c r="T33" i="33" s="1"/>
  <c r="S4" i="33"/>
  <c r="S33" i="33" s="1"/>
  <c r="R4" i="33"/>
  <c r="R33" i="33" s="1"/>
  <c r="Q4" i="33"/>
  <c r="Q33" i="33" s="1"/>
  <c r="P4" i="33"/>
  <c r="P33" i="33" s="1"/>
  <c r="S24" i="31" l="1"/>
  <c r="S23" i="31"/>
  <c r="S18" i="31"/>
  <c r="S17" i="31"/>
  <c r="U28" i="31"/>
  <c r="U24" i="31"/>
  <c r="U23" i="31"/>
  <c r="U21" i="31"/>
  <c r="U18" i="31"/>
  <c r="U17" i="31"/>
  <c r="U15" i="31"/>
  <c r="U11" i="31"/>
  <c r="Q34" i="31"/>
  <c r="Q33" i="31"/>
  <c r="Q30" i="31"/>
  <c r="Q21" i="31"/>
  <c r="Q22" i="31"/>
  <c r="Q23" i="31"/>
  <c r="Q24" i="31"/>
  <c r="Q20" i="31"/>
  <c r="Q18" i="31"/>
  <c r="Q17" i="31"/>
  <c r="Q14" i="31"/>
  <c r="Q11" i="31"/>
  <c r="O30" i="31"/>
  <c r="O31" i="31"/>
  <c r="O29" i="31"/>
  <c r="O21" i="31"/>
  <c r="O22" i="31"/>
  <c r="O23" i="31"/>
  <c r="O24" i="31"/>
  <c r="O20" i="31"/>
  <c r="O18" i="31"/>
  <c r="O17" i="31"/>
  <c r="O15" i="31"/>
  <c r="O14" i="31"/>
  <c r="M18" i="31"/>
  <c r="M17" i="31"/>
  <c r="K34" i="31"/>
  <c r="K33" i="31"/>
  <c r="K31" i="31"/>
  <c r="K29" i="31"/>
  <c r="K28" i="31"/>
  <c r="K24" i="31"/>
  <c r="K18" i="31"/>
  <c r="K17" i="31"/>
  <c r="I33" i="31"/>
  <c r="I31" i="31"/>
  <c r="I28" i="31"/>
  <c r="I24" i="31"/>
  <c r="I21" i="31"/>
  <c r="I16" i="31"/>
  <c r="I15" i="31"/>
  <c r="I14" i="31"/>
  <c r="I17" i="31"/>
  <c r="I18" i="31"/>
  <c r="I13" i="31"/>
  <c r="G30" i="31"/>
  <c r="G28" i="31"/>
  <c r="G29" i="31"/>
  <c r="H29" i="31" s="1"/>
  <c r="G31" i="31"/>
  <c r="G27" i="31"/>
  <c r="H27" i="31" s="1"/>
  <c r="G24" i="31"/>
  <c r="G21" i="31"/>
  <c r="G18" i="31"/>
  <c r="H18" i="31" s="1"/>
  <c r="G13" i="31"/>
  <c r="H13" i="31" s="1"/>
  <c r="E34" i="31"/>
  <c r="E31" i="31"/>
  <c r="E28" i="31"/>
  <c r="E27" i="31"/>
  <c r="E24" i="31"/>
  <c r="E14" i="31"/>
  <c r="E11" i="31"/>
  <c r="F11" i="31" s="1"/>
  <c r="U34" i="31"/>
  <c r="U33" i="31"/>
  <c r="V33" i="31" s="1"/>
  <c r="S33" i="31"/>
  <c r="G33" i="31"/>
  <c r="S32" i="31"/>
  <c r="T32" i="31" s="1"/>
  <c r="Q32" i="31"/>
  <c r="R32" i="31" s="1"/>
  <c r="G32" i="31"/>
  <c r="E32" i="31"/>
  <c r="D32" i="31"/>
  <c r="M32" i="31"/>
  <c r="U31" i="31"/>
  <c r="U30" i="31"/>
  <c r="S30" i="31"/>
  <c r="K30" i="31"/>
  <c r="L30" i="31" s="1"/>
  <c r="I30" i="31"/>
  <c r="J30" i="31" s="1"/>
  <c r="S29" i="31"/>
  <c r="Q29" i="31"/>
  <c r="E29" i="31"/>
  <c r="F29" i="31" s="1"/>
  <c r="D29" i="31"/>
  <c r="M29" i="31"/>
  <c r="U27" i="31"/>
  <c r="V27" i="31" s="1"/>
  <c r="S27" i="31"/>
  <c r="T27" i="31" s="1"/>
  <c r="K27" i="31"/>
  <c r="I27" i="31"/>
  <c r="Q27" i="31"/>
  <c r="S26" i="31"/>
  <c r="T26" i="31" s="1"/>
  <c r="Q26" i="31"/>
  <c r="R26" i="31" s="1"/>
  <c r="G26" i="31"/>
  <c r="E26" i="31"/>
  <c r="D26" i="31"/>
  <c r="M26" i="31"/>
  <c r="K23" i="31"/>
  <c r="L23" i="31" s="1"/>
  <c r="I23" i="31"/>
  <c r="G23" i="31"/>
  <c r="H23" i="31" s="1"/>
  <c r="S22" i="31"/>
  <c r="G22" i="31"/>
  <c r="H22" i="31" s="1"/>
  <c r="E22" i="31"/>
  <c r="D22" i="31"/>
  <c r="M22" i="31"/>
  <c r="U20" i="31"/>
  <c r="S20" i="31"/>
  <c r="K20" i="31"/>
  <c r="I20" i="31"/>
  <c r="G20" i="31"/>
  <c r="E18" i="31"/>
  <c r="D18" i="31"/>
  <c r="U16" i="31"/>
  <c r="S16" i="31"/>
  <c r="K16" i="31"/>
  <c r="G16" i="31"/>
  <c r="Q16" i="31"/>
  <c r="S15" i="31"/>
  <c r="T15" i="31" s="1"/>
  <c r="Q15" i="31"/>
  <c r="G15" i="31"/>
  <c r="E15" i="31"/>
  <c r="D15" i="31"/>
  <c r="M15" i="31"/>
  <c r="U13" i="31"/>
  <c r="S13" i="31"/>
  <c r="T13" i="31" s="1"/>
  <c r="K13" i="31"/>
  <c r="L13" i="31" s="1"/>
  <c r="Q13" i="31"/>
  <c r="K11" i="31"/>
  <c r="H16" i="31" l="1"/>
  <c r="H30" i="31"/>
  <c r="H20" i="31"/>
  <c r="H33" i="31"/>
  <c r="T16" i="31"/>
  <c r="T30" i="31"/>
  <c r="T23" i="31"/>
  <c r="T20" i="31"/>
  <c r="T33" i="31"/>
  <c r="V34" i="31"/>
  <c r="V21" i="31"/>
  <c r="N22" i="31"/>
  <c r="R20" i="31"/>
  <c r="N26" i="31"/>
  <c r="R33" i="31"/>
  <c r="L11" i="31"/>
  <c r="R16" i="31"/>
  <c r="P14" i="31"/>
  <c r="V28" i="31"/>
  <c r="N15" i="31"/>
  <c r="R23" i="31"/>
  <c r="N29" i="31"/>
  <c r="V17" i="31"/>
  <c r="V31" i="31"/>
  <c r="R13" i="31"/>
  <c r="R27" i="31"/>
  <c r="N32" i="31"/>
  <c r="M11" i="31"/>
  <c r="K14" i="31"/>
  <c r="K21" i="31"/>
  <c r="O26" i="31"/>
  <c r="O32" i="31"/>
  <c r="O11" i="31"/>
  <c r="M14" i="31"/>
  <c r="M21" i="31"/>
  <c r="M24" i="31"/>
  <c r="M28" i="31"/>
  <c r="M31" i="31"/>
  <c r="M34" i="31"/>
  <c r="D11" i="31"/>
  <c r="J13" i="31"/>
  <c r="V13" i="31"/>
  <c r="F15" i="31"/>
  <c r="R15" i="31"/>
  <c r="J16" i="31"/>
  <c r="V16" i="31"/>
  <c r="F18" i="31"/>
  <c r="R18" i="31"/>
  <c r="J20" i="31"/>
  <c r="V20" i="31"/>
  <c r="F22" i="31"/>
  <c r="R22" i="31"/>
  <c r="J23" i="31"/>
  <c r="V23" i="31"/>
  <c r="F26" i="31"/>
  <c r="J27" i="31"/>
  <c r="R29" i="31"/>
  <c r="V30" i="31"/>
  <c r="F32" i="31"/>
  <c r="J33" i="31"/>
  <c r="O28" i="31"/>
  <c r="O34" i="31"/>
  <c r="R11" i="31"/>
  <c r="D14" i="31"/>
  <c r="H15" i="31"/>
  <c r="L16" i="31"/>
  <c r="D17" i="31"/>
  <c r="T18" i="31"/>
  <c r="L20" i="31"/>
  <c r="D21" i="31"/>
  <c r="T22" i="31"/>
  <c r="D24" i="31"/>
  <c r="H26" i="31"/>
  <c r="L27" i="31"/>
  <c r="D28" i="31"/>
  <c r="T29" i="31"/>
  <c r="D31" i="31"/>
  <c r="H32" i="31"/>
  <c r="L33" i="31"/>
  <c r="D34" i="31"/>
  <c r="G11" i="31"/>
  <c r="S11" i="31"/>
  <c r="M13" i="31"/>
  <c r="M16" i="31"/>
  <c r="E17" i="31"/>
  <c r="M20" i="31"/>
  <c r="E21" i="31"/>
  <c r="I22" i="31"/>
  <c r="U22" i="31"/>
  <c r="M23" i="31"/>
  <c r="I26" i="31"/>
  <c r="U26" i="31"/>
  <c r="M27" i="31"/>
  <c r="Q28" i="31"/>
  <c r="I29" i="31"/>
  <c r="U29" i="31"/>
  <c r="M30" i="31"/>
  <c r="Q31" i="31"/>
  <c r="I32" i="31"/>
  <c r="U32" i="31"/>
  <c r="M33" i="31"/>
  <c r="I11" i="31"/>
  <c r="O13" i="31"/>
  <c r="G14" i="31"/>
  <c r="S14" i="31"/>
  <c r="K15" i="31"/>
  <c r="O16" i="31"/>
  <c r="G17" i="31"/>
  <c r="S21" i="31"/>
  <c r="K22" i="31"/>
  <c r="K26" i="31"/>
  <c r="O27" i="31"/>
  <c r="S28" i="31"/>
  <c r="S31" i="31"/>
  <c r="K32" i="31"/>
  <c r="O33" i="31"/>
  <c r="G34" i="31"/>
  <c r="S34" i="31"/>
  <c r="D13" i="31"/>
  <c r="D16" i="31"/>
  <c r="D20" i="31"/>
  <c r="D23" i="31"/>
  <c r="D27" i="31"/>
  <c r="D30" i="31"/>
  <c r="D33" i="31"/>
  <c r="E13" i="31"/>
  <c r="U14" i="31"/>
  <c r="E16" i="31"/>
  <c r="E20" i="31"/>
  <c r="E23" i="31"/>
  <c r="E30" i="31"/>
  <c r="E33" i="31"/>
  <c r="I34" i="31"/>
  <c r="N18" i="31" l="1"/>
  <c r="J18" i="31"/>
  <c r="P27" i="31"/>
  <c r="N17" i="31"/>
  <c r="L26" i="31"/>
  <c r="N33" i="31"/>
  <c r="F17" i="31"/>
  <c r="L28" i="31"/>
  <c r="R30" i="31"/>
  <c r="V14" i="31"/>
  <c r="T34" i="31"/>
  <c r="T24" i="31"/>
  <c r="T14" i="31"/>
  <c r="V32" i="31"/>
  <c r="R24" i="31"/>
  <c r="N16" i="31"/>
  <c r="P17" i="31"/>
  <c r="P11" i="31"/>
  <c r="P26" i="31"/>
  <c r="H17" i="31"/>
  <c r="N21" i="31"/>
  <c r="R17" i="31"/>
  <c r="L15" i="31"/>
  <c r="J26" i="31"/>
  <c r="P21" i="31"/>
  <c r="N14" i="31"/>
  <c r="F30" i="31"/>
  <c r="J14" i="31"/>
  <c r="H34" i="31"/>
  <c r="H24" i="31"/>
  <c r="H14" i="31"/>
  <c r="J32" i="31"/>
  <c r="F24" i="31"/>
  <c r="V15" i="31"/>
  <c r="L24" i="31"/>
  <c r="H28" i="31"/>
  <c r="F34" i="31"/>
  <c r="J31" i="31"/>
  <c r="J28" i="31"/>
  <c r="P13" i="31"/>
  <c r="N23" i="31"/>
  <c r="P22" i="31"/>
  <c r="L22" i="31"/>
  <c r="F31" i="31"/>
  <c r="V22" i="31"/>
  <c r="R14" i="31"/>
  <c r="L21" i="31"/>
  <c r="P28" i="31"/>
  <c r="J17" i="31"/>
  <c r="V11" i="31"/>
  <c r="V24" i="31"/>
  <c r="T31" i="31"/>
  <c r="T21" i="31"/>
  <c r="J11" i="31"/>
  <c r="N30" i="31"/>
  <c r="J22" i="31"/>
  <c r="F14" i="31"/>
  <c r="P18" i="31"/>
  <c r="J34" i="31"/>
  <c r="R34" i="31"/>
  <c r="L31" i="31"/>
  <c r="F13" i="31"/>
  <c r="J24" i="31"/>
  <c r="H31" i="31"/>
  <c r="H21" i="31"/>
  <c r="V29" i="31"/>
  <c r="R21" i="31"/>
  <c r="N13" i="31"/>
  <c r="N34" i="31"/>
  <c r="L17" i="31"/>
  <c r="N27" i="31"/>
  <c r="P16" i="31"/>
  <c r="P24" i="31"/>
  <c r="F16" i="31"/>
  <c r="P23" i="31"/>
  <c r="R31" i="31"/>
  <c r="F27" i="31"/>
  <c r="F23" i="31"/>
  <c r="P30" i="31"/>
  <c r="P20" i="31"/>
  <c r="J29" i="31"/>
  <c r="F21" i="31"/>
  <c r="N31" i="31"/>
  <c r="P15" i="31"/>
  <c r="F33" i="31"/>
  <c r="P29" i="31"/>
  <c r="L32" i="31"/>
  <c r="J21" i="31"/>
  <c r="L29" i="31"/>
  <c r="L18" i="31"/>
  <c r="R28" i="31"/>
  <c r="N20" i="31"/>
  <c r="T11" i="31"/>
  <c r="P34" i="31"/>
  <c r="N28" i="31"/>
  <c r="L34" i="31"/>
  <c r="L14" i="31"/>
  <c r="V26" i="31"/>
  <c r="P33" i="31"/>
  <c r="J15" i="31"/>
  <c r="F20" i="31"/>
  <c r="T28" i="31"/>
  <c r="T17" i="31"/>
  <c r="F28" i="31"/>
  <c r="V18" i="31"/>
  <c r="H11" i="31"/>
  <c r="P31" i="31"/>
  <c r="N24" i="31"/>
  <c r="P32" i="31"/>
  <c r="N11" i="31"/>
</calcChain>
</file>

<file path=xl/comments1.xml><?xml version="1.0" encoding="utf-8"?>
<comments xmlns="http://schemas.openxmlformats.org/spreadsheetml/2006/main">
  <authors>
    <author>UCSD Medical Center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Ho, Han:</t>
        </r>
        <r>
          <rPr>
            <sz val="9"/>
            <color indexed="81"/>
            <rFont val="Tahoma"/>
            <family val="2"/>
          </rPr>
          <t xml:space="preserve">
Updated as of 6/6/24</t>
        </r>
      </text>
    </comment>
  </commentList>
</comments>
</file>

<file path=xl/comments2.xml><?xml version="1.0" encoding="utf-8"?>
<comments xmlns="http://schemas.openxmlformats.org/spreadsheetml/2006/main">
  <authors>
    <author>Ho, Han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Ho, Han:</t>
        </r>
        <r>
          <rPr>
            <sz val="9"/>
            <color indexed="81"/>
            <rFont val="Tahoma"/>
            <family val="2"/>
          </rPr>
          <t xml:space="preserve">
Scales effective 10/1/24</t>
        </r>
      </text>
    </comment>
  </commentList>
</comments>
</file>

<file path=xl/sharedStrings.xml><?xml version="1.0" encoding="utf-8"?>
<sst xmlns="http://schemas.openxmlformats.org/spreadsheetml/2006/main" count="210" uniqueCount="52">
  <si>
    <t>Rank</t>
  </si>
  <si>
    <t>Step</t>
  </si>
  <si>
    <t>Scale 0</t>
  </si>
  <si>
    <t>Scale 1</t>
  </si>
  <si>
    <t>Scale 2</t>
  </si>
  <si>
    <t>Scale 3</t>
  </si>
  <si>
    <t>Scale 4</t>
  </si>
  <si>
    <t>Scale 5</t>
  </si>
  <si>
    <t>Scale 6</t>
  </si>
  <si>
    <t>Scale 7</t>
  </si>
  <si>
    <t>Scale 8</t>
  </si>
  <si>
    <t xml:space="preserve"> Scale 9</t>
  </si>
  <si>
    <t>Instructor</t>
  </si>
  <si>
    <t>Asst Prof</t>
  </si>
  <si>
    <t>I</t>
  </si>
  <si>
    <t>II</t>
  </si>
  <si>
    <t>III</t>
  </si>
  <si>
    <t>IV</t>
  </si>
  <si>
    <t>V</t>
  </si>
  <si>
    <t>VI</t>
  </si>
  <si>
    <t>VII</t>
  </si>
  <si>
    <t>VIII</t>
  </si>
  <si>
    <t>Assoc Prof</t>
  </si>
  <si>
    <t>Professor</t>
  </si>
  <si>
    <t>IX</t>
  </si>
  <si>
    <t>Health Sciences Compensation Plan (HSCP)</t>
  </si>
  <si>
    <t>Annual</t>
  </si>
  <si>
    <t>Monthly</t>
  </si>
  <si>
    <t>X</t>
  </si>
  <si>
    <t>X + X'</t>
  </si>
  <si>
    <t>Health Sciences Faculty Salary Scales</t>
  </si>
  <si>
    <t>UCSD Scales</t>
  </si>
  <si>
    <t>X'</t>
  </si>
  <si>
    <t>Annual Total</t>
  </si>
  <si>
    <t>Scale 9</t>
  </si>
  <si>
    <t>Monthly Total</t>
  </si>
  <si>
    <t>1.00</t>
  </si>
  <si>
    <t>1.10</t>
  </si>
  <si>
    <t>1.20</t>
  </si>
  <si>
    <t>1.30</t>
  </si>
  <si>
    <t>1.40</t>
  </si>
  <si>
    <t>1.50</t>
  </si>
  <si>
    <t>1.65</t>
  </si>
  <si>
    <t>1.80</t>
  </si>
  <si>
    <t>2.00</t>
  </si>
  <si>
    <t>2.25</t>
  </si>
  <si>
    <t xml:space="preserve">Asst Prof </t>
  </si>
  <si>
    <t>Annual Incre</t>
  </si>
  <si>
    <t>Monthly Incre</t>
  </si>
  <si>
    <t>4.2% Range Adjusted, effective 10/1/24</t>
  </si>
  <si>
    <t>FY 24-25 SCALE</t>
  </si>
  <si>
    <t>FY 2024-25 Salary Scale -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</si>
</sst>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&quot;$&quot;#,##0"/>
    <numFmt numFmtId="166" formatCode="_(* #,##0_);_(* \(#,##0\);_(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8"/>
      <color rgb="FF00B050"/>
      <name val="Arial"/>
      <family val="2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7" fillId="4" borderId="0" applyNumberFormat="0" applyBorder="0" applyAlignment="0" applyProtection="0"/>
    <xf numFmtId="0" fontId="5" fillId="0" borderId="0"/>
    <xf numFmtId="0" fontId="4" fillId="0" borderId="0"/>
    <xf numFmtId="0" fontId="3" fillId="0" borderId="0"/>
    <xf numFmtId="0" fontId="29" fillId="0" borderId="0"/>
    <xf numFmtId="0" fontId="2" fillId="0" borderId="0"/>
    <xf numFmtId="0" fontId="31" fillId="0" borderId="0"/>
    <xf numFmtId="0" fontId="1" fillId="0" borderId="0"/>
  </cellStyleXfs>
  <cellXfs count="17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/>
    <xf numFmtId="0" fontId="6" fillId="0" borderId="2" xfId="0" applyFont="1" applyBorder="1"/>
    <xf numFmtId="0" fontId="6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" fontId="6" fillId="0" borderId="0" xfId="0" applyNumberFormat="1" applyFont="1"/>
    <xf numFmtId="4" fontId="6" fillId="3" borderId="2" xfId="0" applyNumberFormat="1" applyFont="1" applyFill="1" applyBorder="1"/>
    <xf numFmtId="4" fontId="6" fillId="0" borderId="2" xfId="0" applyNumberFormat="1" applyFont="1" applyBorder="1"/>
    <xf numFmtId="4" fontId="0" fillId="0" borderId="2" xfId="0" applyNumberFormat="1" applyBorder="1"/>
    <xf numFmtId="4" fontId="9" fillId="0" borderId="0" xfId="0" applyNumberFormat="1" applyFont="1"/>
    <xf numFmtId="4" fontId="12" fillId="0" borderId="3" xfId="0" applyNumberFormat="1" applyFont="1" applyBorder="1" applyAlignment="1">
      <alignment horizontal="center"/>
    </xf>
    <xf numFmtId="4" fontId="13" fillId="0" borderId="0" xfId="0" applyNumberFormat="1" applyFont="1"/>
    <xf numFmtId="4" fontId="13" fillId="0" borderId="1" xfId="0" applyNumberFormat="1" applyFont="1" applyFill="1" applyBorder="1"/>
    <xf numFmtId="4" fontId="9" fillId="0" borderId="2" xfId="0" applyNumberFormat="1" applyFont="1" applyBorder="1"/>
    <xf numFmtId="3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165" fontId="7" fillId="0" borderId="1" xfId="0" applyNumberFormat="1" applyFont="1" applyFill="1" applyBorder="1"/>
    <xf numFmtId="165" fontId="7" fillId="0" borderId="3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Border="1"/>
    <xf numFmtId="4" fontId="6" fillId="0" borderId="0" xfId="0" applyNumberFormat="1" applyFont="1" applyBorder="1"/>
    <xf numFmtId="4" fontId="9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13" fillId="0" borderId="0" xfId="0" applyNumberFormat="1" applyFont="1" applyFill="1" applyBorder="1"/>
    <xf numFmtId="4" fontId="13" fillId="0" borderId="3" xfId="0" applyNumberFormat="1" applyFont="1" applyFill="1" applyBorder="1"/>
    <xf numFmtId="0" fontId="21" fillId="0" borderId="0" xfId="2" applyFont="1"/>
    <xf numFmtId="0" fontId="21" fillId="0" borderId="0" xfId="2" applyFont="1" applyAlignment="1">
      <alignment horizontal="center"/>
    </xf>
    <xf numFmtId="166" fontId="22" fillId="0" borderId="0" xfId="3" applyNumberFormat="1" applyFont="1"/>
    <xf numFmtId="0" fontId="22" fillId="0" borderId="0" xfId="2" applyFont="1"/>
    <xf numFmtId="0" fontId="23" fillId="0" borderId="0" xfId="2" applyFont="1"/>
    <xf numFmtId="0" fontId="23" fillId="0" borderId="0" xfId="2" applyFont="1" applyAlignment="1">
      <alignment horizontal="center"/>
    </xf>
    <xf numFmtId="166" fontId="8" fillId="0" borderId="0" xfId="3" applyNumberFormat="1" applyFont="1"/>
    <xf numFmtId="0" fontId="8" fillId="0" borderId="0" xfId="2" applyFont="1"/>
    <xf numFmtId="0" fontId="24" fillId="0" borderId="0" xfId="2" applyFont="1" applyBorder="1" applyAlignment="1">
      <alignment horizontal="left"/>
    </xf>
    <xf numFmtId="0" fontId="24" fillId="0" borderId="0" xfId="2" applyFont="1" applyBorder="1" applyAlignment="1">
      <alignment horizontal="center"/>
    </xf>
    <xf numFmtId="166" fontId="24" fillId="0" borderId="0" xfId="3" applyNumberFormat="1" applyFont="1" applyBorder="1" applyAlignment="1">
      <alignment horizontal="center"/>
    </xf>
    <xf numFmtId="0" fontId="24" fillId="0" borderId="0" xfId="2" applyFont="1" applyAlignment="1">
      <alignment horizontal="center"/>
    </xf>
    <xf numFmtId="49" fontId="24" fillId="0" borderId="0" xfId="2" applyNumberFormat="1" applyFont="1" applyBorder="1" applyAlignment="1">
      <alignment horizontal="left"/>
    </xf>
    <xf numFmtId="49" fontId="24" fillId="0" borderId="0" xfId="2" applyNumberFormat="1" applyFont="1" applyBorder="1" applyAlignment="1">
      <alignment horizontal="center"/>
    </xf>
    <xf numFmtId="49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6" xfId="2" applyFont="1" applyBorder="1"/>
    <xf numFmtId="0" fontId="24" fillId="0" borderId="7" xfId="2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43" fontId="8" fillId="0" borderId="1" xfId="3" applyNumberFormat="1" applyFont="1" applyBorder="1"/>
    <xf numFmtId="43" fontId="8" fillId="0" borderId="8" xfId="3" applyNumberFormat="1" applyFont="1" applyBorder="1"/>
    <xf numFmtId="0" fontId="24" fillId="0" borderId="9" xfId="2" applyFont="1" applyBorder="1"/>
    <xf numFmtId="43" fontId="8" fillId="0" borderId="8" xfId="3" applyFont="1" applyBorder="1"/>
    <xf numFmtId="166" fontId="8" fillId="0" borderId="0" xfId="3" applyNumberFormat="1" applyFont="1" applyBorder="1"/>
    <xf numFmtId="166" fontId="8" fillId="0" borderId="10" xfId="3" applyNumberFormat="1" applyFont="1" applyBorder="1"/>
    <xf numFmtId="166" fontId="8" fillId="0" borderId="0" xfId="3" applyNumberFormat="1" applyFont="1" applyFill="1" applyBorder="1"/>
    <xf numFmtId="166" fontId="8" fillId="0" borderId="10" xfId="3" applyNumberFormat="1" applyFont="1" applyFill="1" applyBorder="1"/>
    <xf numFmtId="0" fontId="24" fillId="0" borderId="11" xfId="2" applyFont="1" applyBorder="1"/>
    <xf numFmtId="0" fontId="24" fillId="0" borderId="12" xfId="2" applyFont="1" applyBorder="1"/>
    <xf numFmtId="0" fontId="24" fillId="0" borderId="13" xfId="2" applyFont="1" applyBorder="1"/>
    <xf numFmtId="0" fontId="24" fillId="0" borderId="0" xfId="2" applyFont="1"/>
    <xf numFmtId="0" fontId="25" fillId="0" borderId="0" xfId="2" applyFont="1"/>
    <xf numFmtId="0" fontId="24" fillId="0" borderId="9" xfId="2" applyFont="1" applyBorder="1" applyAlignment="1">
      <alignment horizontal="center"/>
    </xf>
    <xf numFmtId="166" fontId="24" fillId="6" borderId="0" xfId="3" applyNumberFormat="1" applyFont="1" applyFill="1" applyBorder="1" applyAlignment="1">
      <alignment horizontal="center"/>
    </xf>
    <xf numFmtId="166" fontId="23" fillId="6" borderId="1" xfId="3" applyNumberFormat="1" applyFont="1" applyFill="1" applyBorder="1"/>
    <xf numFmtId="166" fontId="23" fillId="6" borderId="8" xfId="3" applyNumberFormat="1" applyFont="1" applyFill="1" applyBorder="1"/>
    <xf numFmtId="166" fontId="23" fillId="6" borderId="0" xfId="3" applyNumberFormat="1" applyFont="1" applyFill="1" applyBorder="1"/>
    <xf numFmtId="166" fontId="23" fillId="6" borderId="10" xfId="3" applyNumberFormat="1" applyFont="1" applyFill="1" applyBorder="1"/>
    <xf numFmtId="0" fontId="27" fillId="0" borderId="0" xfId="0" applyFont="1" applyBorder="1"/>
    <xf numFmtId="4" fontId="27" fillId="0" borderId="0" xfId="0" applyNumberFormat="1" applyFont="1" applyBorder="1"/>
    <xf numFmtId="166" fontId="24" fillId="0" borderId="0" xfId="3" applyNumberFormat="1" applyFont="1" applyFill="1" applyBorder="1" applyAlignment="1">
      <alignment horizontal="center"/>
    </xf>
    <xf numFmtId="43" fontId="8" fillId="0" borderId="1" xfId="3" applyNumberFormat="1" applyFont="1" applyFill="1" applyBorder="1"/>
    <xf numFmtId="43" fontId="8" fillId="0" borderId="8" xfId="3" applyNumberFormat="1" applyFont="1" applyFill="1" applyBorder="1"/>
    <xf numFmtId="0" fontId="30" fillId="0" borderId="0" xfId="2" applyFont="1"/>
    <xf numFmtId="0" fontId="30" fillId="0" borderId="0" xfId="2" applyFont="1" applyAlignment="1">
      <alignment horizontal="center"/>
    </xf>
    <xf numFmtId="166" fontId="30" fillId="5" borderId="6" xfId="3" applyNumberFormat="1" applyFont="1" applyFill="1" applyBorder="1" applyAlignment="1">
      <alignment horizontal="center"/>
    </xf>
    <xf numFmtId="166" fontId="30" fillId="0" borderId="6" xfId="3" applyNumberFormat="1" applyFont="1" applyBorder="1" applyAlignment="1">
      <alignment horizontal="center"/>
    </xf>
    <xf numFmtId="166" fontId="24" fillId="5" borderId="12" xfId="3" applyNumberFormat="1" applyFont="1" applyFill="1" applyBorder="1" applyAlignment="1">
      <alignment horizontal="center"/>
    </xf>
    <xf numFmtId="166" fontId="24" fillId="7" borderId="9" xfId="3" applyNumberFormat="1" applyFont="1" applyFill="1" applyBorder="1" applyAlignment="1">
      <alignment horizontal="center"/>
    </xf>
    <xf numFmtId="166" fontId="24" fillId="7" borderId="0" xfId="3" applyNumberFormat="1" applyFont="1" applyFill="1" applyBorder="1" applyAlignment="1">
      <alignment horizontal="center"/>
    </xf>
    <xf numFmtId="166" fontId="24" fillId="7" borderId="10" xfId="3" applyNumberFormat="1" applyFont="1" applyFill="1" applyBorder="1" applyAlignment="1">
      <alignment horizontal="center"/>
    </xf>
    <xf numFmtId="166" fontId="24" fillId="0" borderId="12" xfId="3" applyNumberFormat="1" applyFont="1" applyBorder="1" applyAlignment="1">
      <alignment horizontal="center"/>
    </xf>
    <xf numFmtId="166" fontId="24" fillId="0" borderId="9" xfId="3" applyNumberFormat="1" applyFont="1" applyBorder="1" applyAlignment="1">
      <alignment horizontal="center"/>
    </xf>
    <xf numFmtId="166" fontId="24" fillId="0" borderId="10" xfId="3" applyNumberFormat="1" applyFont="1" applyBorder="1" applyAlignment="1">
      <alignment horizontal="center"/>
    </xf>
    <xf numFmtId="49" fontId="24" fillId="5" borderId="12" xfId="3" applyNumberFormat="1" applyFont="1" applyFill="1" applyBorder="1" applyAlignment="1">
      <alignment horizontal="center"/>
    </xf>
    <xf numFmtId="49" fontId="24" fillId="7" borderId="9" xfId="3" applyNumberFormat="1" applyFont="1" applyFill="1" applyBorder="1" applyAlignment="1">
      <alignment horizontal="center"/>
    </xf>
    <xf numFmtId="49" fontId="24" fillId="7" borderId="0" xfId="3" applyNumberFormat="1" applyFont="1" applyFill="1" applyBorder="1" applyAlignment="1">
      <alignment horizontal="center"/>
    </xf>
    <xf numFmtId="49" fontId="24" fillId="7" borderId="10" xfId="3" applyNumberFormat="1" applyFont="1" applyFill="1" applyBorder="1" applyAlignment="1">
      <alignment horizontal="center"/>
    </xf>
    <xf numFmtId="49" fontId="24" fillId="0" borderId="12" xfId="3" applyNumberFormat="1" applyFont="1" applyBorder="1" applyAlignment="1">
      <alignment horizontal="center"/>
    </xf>
    <xf numFmtId="49" fontId="24" fillId="0" borderId="9" xfId="3" applyNumberFormat="1" applyFont="1" applyBorder="1" applyAlignment="1">
      <alignment horizontal="center"/>
    </xf>
    <xf numFmtId="49" fontId="24" fillId="0" borderId="10" xfId="3" applyNumberFormat="1" applyFont="1" applyBorder="1" applyAlignment="1">
      <alignment horizontal="center"/>
    </xf>
    <xf numFmtId="3" fontId="23" fillId="5" borderId="6" xfId="2" applyNumberFormat="1" applyFont="1" applyFill="1" applyBorder="1" applyAlignment="1">
      <alignment horizontal="right"/>
    </xf>
    <xf numFmtId="166" fontId="8" fillId="7" borderId="7" xfId="3" applyNumberFormat="1" applyFont="1" applyFill="1" applyBorder="1"/>
    <xf numFmtId="166" fontId="8" fillId="7" borderId="1" xfId="3" applyNumberFormat="1" applyFont="1" applyFill="1" applyBorder="1"/>
    <xf numFmtId="166" fontId="8" fillId="7" borderId="8" xfId="3" applyNumberFormat="1" applyFont="1" applyFill="1" applyBorder="1"/>
    <xf numFmtId="43" fontId="8" fillId="0" borderId="6" xfId="3" applyNumberFormat="1" applyFont="1" applyBorder="1"/>
    <xf numFmtId="43" fontId="8" fillId="0" borderId="7" xfId="3" applyNumberFormat="1" applyFont="1" applyBorder="1"/>
    <xf numFmtId="166" fontId="8" fillId="7" borderId="9" xfId="3" applyNumberFormat="1" applyFont="1" applyFill="1" applyBorder="1"/>
    <xf numFmtId="166" fontId="8" fillId="7" borderId="0" xfId="3" applyNumberFormat="1" applyFont="1" applyFill="1" applyBorder="1"/>
    <xf numFmtId="166" fontId="8" fillId="7" borderId="10" xfId="3" applyNumberFormat="1" applyFont="1" applyFill="1" applyBorder="1"/>
    <xf numFmtId="166" fontId="8" fillId="0" borderId="12" xfId="3" applyNumberFormat="1" applyFont="1" applyBorder="1"/>
    <xf numFmtId="166" fontId="8" fillId="0" borderId="9" xfId="3" applyNumberFormat="1" applyFont="1" applyBorder="1"/>
    <xf numFmtId="166" fontId="30" fillId="0" borderId="6" xfId="3" applyNumberFormat="1" applyFont="1" applyFill="1" applyBorder="1" applyAlignment="1">
      <alignment horizontal="center"/>
    </xf>
    <xf numFmtId="166" fontId="24" fillId="6" borderId="9" xfId="3" applyNumberFormat="1" applyFont="1" applyFill="1" applyBorder="1" applyAlignment="1">
      <alignment horizontal="center"/>
    </xf>
    <xf numFmtId="166" fontId="24" fillId="6" borderId="10" xfId="3" applyNumberFormat="1" applyFont="1" applyFill="1" applyBorder="1" applyAlignment="1">
      <alignment horizontal="center"/>
    </xf>
    <xf numFmtId="166" fontId="24" fillId="0" borderId="12" xfId="3" applyNumberFormat="1" applyFont="1" applyFill="1" applyBorder="1" applyAlignment="1">
      <alignment horizontal="center"/>
    </xf>
    <xf numFmtId="166" fontId="24" fillId="0" borderId="9" xfId="3" applyNumberFormat="1" applyFont="1" applyFill="1" applyBorder="1" applyAlignment="1">
      <alignment horizontal="center"/>
    </xf>
    <xf numFmtId="166" fontId="24" fillId="0" borderId="10" xfId="3" applyNumberFormat="1" applyFont="1" applyFill="1" applyBorder="1" applyAlignment="1">
      <alignment horizontal="center"/>
    </xf>
    <xf numFmtId="0" fontId="24" fillId="0" borderId="7" xfId="2" applyFont="1" applyBorder="1"/>
    <xf numFmtId="0" fontId="24" fillId="0" borderId="6" xfId="2" applyFont="1" applyBorder="1" applyAlignment="1">
      <alignment horizontal="center"/>
    </xf>
    <xf numFmtId="166" fontId="23" fillId="5" borderId="6" xfId="3" applyNumberFormat="1" applyFont="1" applyFill="1" applyBorder="1"/>
    <xf numFmtId="166" fontId="23" fillId="6" borderId="7" xfId="3" applyNumberFormat="1" applyFont="1" applyFill="1" applyBorder="1"/>
    <xf numFmtId="43" fontId="8" fillId="0" borderId="6" xfId="3" applyNumberFormat="1" applyFont="1" applyFill="1" applyBorder="1"/>
    <xf numFmtId="43" fontId="8" fillId="0" borderId="7" xfId="3" applyNumberFormat="1" applyFont="1" applyFill="1" applyBorder="1"/>
    <xf numFmtId="166" fontId="23" fillId="5" borderId="12" xfId="3" applyNumberFormat="1" applyFont="1" applyFill="1" applyBorder="1"/>
    <xf numFmtId="166" fontId="23" fillId="6" borderId="9" xfId="3" applyNumberFormat="1" applyFont="1" applyFill="1" applyBorder="1"/>
    <xf numFmtId="166" fontId="8" fillId="0" borderId="12" xfId="3" applyNumberFormat="1" applyFont="1" applyFill="1" applyBorder="1"/>
    <xf numFmtId="166" fontId="8" fillId="0" borderId="9" xfId="3" applyNumberFormat="1" applyFont="1" applyFill="1" applyBorder="1"/>
    <xf numFmtId="0" fontId="24" fillId="0" borderId="14" xfId="2" applyFont="1" applyBorder="1"/>
    <xf numFmtId="0" fontId="14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 wrapText="1"/>
    </xf>
    <xf numFmtId="164" fontId="11" fillId="2" borderId="5" xfId="0" applyNumberFormat="1" applyFont="1" applyFill="1" applyBorder="1" applyAlignment="1">
      <alignment horizontal="center" wrapText="1"/>
    </xf>
    <xf numFmtId="164" fontId="11" fillId="2" borderId="4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166" fontId="30" fillId="7" borderId="7" xfId="3" applyNumberFormat="1" applyFont="1" applyFill="1" applyBorder="1" applyAlignment="1">
      <alignment horizontal="center"/>
    </xf>
    <xf numFmtId="166" fontId="30" fillId="7" borderId="1" xfId="3" applyNumberFormat="1" applyFont="1" applyFill="1" applyBorder="1" applyAlignment="1">
      <alignment horizontal="center"/>
    </xf>
    <xf numFmtId="0" fontId="23" fillId="7" borderId="1" xfId="2" applyFont="1" applyFill="1" applyBorder="1" applyAlignment="1">
      <alignment horizontal="center"/>
    </xf>
    <xf numFmtId="0" fontId="23" fillId="7" borderId="8" xfId="2" applyFont="1" applyFill="1" applyBorder="1" applyAlignment="1">
      <alignment horizontal="center"/>
    </xf>
    <xf numFmtId="166" fontId="30" fillId="0" borderId="7" xfId="3" applyNumberFormat="1" applyFont="1" applyFill="1" applyBorder="1" applyAlignment="1">
      <alignment horizontal="center"/>
    </xf>
    <xf numFmtId="166" fontId="30" fillId="0" borderId="1" xfId="3" applyNumberFormat="1" applyFont="1" applyFill="1" applyBorder="1" applyAlignment="1">
      <alignment horizontal="center"/>
    </xf>
    <xf numFmtId="0" fontId="23" fillId="0" borderId="1" xfId="2" applyFont="1" applyFill="1" applyBorder="1" applyAlignment="1">
      <alignment horizontal="center"/>
    </xf>
    <xf numFmtId="0" fontId="23" fillId="0" borderId="8" xfId="2" applyFont="1" applyFill="1" applyBorder="1" applyAlignment="1">
      <alignment horizontal="center"/>
    </xf>
    <xf numFmtId="166" fontId="30" fillId="6" borderId="7" xfId="3" applyNumberFormat="1" applyFont="1" applyFill="1" applyBorder="1" applyAlignment="1">
      <alignment horizontal="center"/>
    </xf>
    <xf numFmtId="166" fontId="30" fillId="6" borderId="1" xfId="3" applyNumberFormat="1" applyFont="1" applyFill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8" xfId="2" applyFont="1" applyBorder="1" applyAlignment="1">
      <alignment horizontal="center"/>
    </xf>
    <xf numFmtId="0" fontId="6" fillId="0" borderId="4" xfId="0" applyFont="1" applyBorder="1"/>
    <xf numFmtId="4" fontId="13" fillId="0" borderId="5" xfId="0" applyNumberFormat="1" applyFont="1" applyBorder="1"/>
    <xf numFmtId="4" fontId="13" fillId="0" borderId="19" xfId="0" applyNumberFormat="1" applyFont="1" applyBorder="1"/>
    <xf numFmtId="0" fontId="6" fillId="2" borderId="4" xfId="0" applyFont="1" applyFill="1" applyBorder="1"/>
    <xf numFmtId="4" fontId="13" fillId="0" borderId="5" xfId="0" applyNumberFormat="1" applyFont="1" applyBorder="1" applyAlignment="1">
      <alignment horizontal="right"/>
    </xf>
    <xf numFmtId="0" fontId="0" fillId="0" borderId="5" xfId="0" applyBorder="1" applyAlignment="1"/>
    <xf numFmtId="0" fontId="6" fillId="0" borderId="4" xfId="0" applyFont="1" applyBorder="1" applyAlignment="1">
      <alignment horizontal="center"/>
    </xf>
    <xf numFmtId="4" fontId="12" fillId="0" borderId="20" xfId="0" applyNumberFormat="1" applyFont="1" applyBorder="1" applyAlignment="1">
      <alignment horizontal="center"/>
    </xf>
    <xf numFmtId="0" fontId="7" fillId="2" borderId="4" xfId="0" applyFont="1" applyFill="1" applyBorder="1"/>
    <xf numFmtId="0" fontId="7" fillId="0" borderId="4" xfId="0" applyFont="1" applyBorder="1"/>
    <xf numFmtId="4" fontId="13" fillId="0" borderId="21" xfId="0" applyNumberFormat="1" applyFont="1" applyFill="1" applyBorder="1"/>
    <xf numFmtId="0" fontId="7" fillId="0" borderId="4" xfId="0" applyFont="1" applyFill="1" applyBorder="1"/>
    <xf numFmtId="0" fontId="6" fillId="0" borderId="4" xfId="0" applyFont="1" applyFill="1" applyBorder="1"/>
    <xf numFmtId="0" fontId="26" fillId="3" borderId="18" xfId="0" applyFont="1" applyFill="1" applyBorder="1"/>
    <xf numFmtId="0" fontId="6" fillId="0" borderId="18" xfId="0" applyFont="1" applyFill="1" applyBorder="1"/>
    <xf numFmtId="0" fontId="7" fillId="0" borderId="22" xfId="0" applyFont="1" applyBorder="1" applyAlignment="1">
      <alignment horizontal="center"/>
    </xf>
    <xf numFmtId="3" fontId="7" fillId="0" borderId="22" xfId="0" applyNumberFormat="1" applyFont="1" applyFill="1" applyBorder="1" applyAlignment="1">
      <alignment horizontal="right"/>
    </xf>
    <xf numFmtId="4" fontId="13" fillId="0" borderId="22" xfId="0" applyNumberFormat="1" applyFont="1" applyFill="1" applyBorder="1"/>
    <xf numFmtId="165" fontId="7" fillId="0" borderId="2" xfId="0" applyNumberFormat="1" applyFont="1" applyFill="1" applyBorder="1"/>
    <xf numFmtId="165" fontId="7" fillId="0" borderId="22" xfId="0" applyNumberFormat="1" applyFont="1" applyFill="1" applyBorder="1"/>
    <xf numFmtId="4" fontId="13" fillId="0" borderId="2" xfId="0" applyNumberFormat="1" applyFont="1" applyFill="1" applyBorder="1"/>
    <xf numFmtId="4" fontId="13" fillId="0" borderId="23" xfId="0" applyNumberFormat="1" applyFont="1" applyFill="1" applyBorder="1"/>
    <xf numFmtId="0" fontId="28" fillId="4" borderId="15" xfId="4" applyFont="1" applyBorder="1"/>
    <xf numFmtId="9" fontId="17" fillId="4" borderId="16" xfId="4" applyNumberFormat="1" applyBorder="1" applyAlignment="1">
      <alignment horizontal="center"/>
    </xf>
    <xf numFmtId="3" fontId="17" fillId="4" borderId="16" xfId="4" applyNumberFormat="1" applyBorder="1"/>
    <xf numFmtId="3" fontId="18" fillId="4" borderId="16" xfId="4" applyNumberFormat="1" applyFont="1" applyBorder="1"/>
    <xf numFmtId="3" fontId="17" fillId="4" borderId="17" xfId="4" applyNumberFormat="1" applyBorder="1"/>
  </cellXfs>
  <cellStyles count="12">
    <cellStyle name="Comma 2" xfId="1"/>
    <cellStyle name="Comma 3" xfId="3"/>
    <cellStyle name="Good" xfId="4" builtinId="26"/>
    <cellStyle name="Normal" xfId="0" builtinId="0"/>
    <cellStyle name="Normal 2" xfId="2"/>
    <cellStyle name="Normal 3" xfId="5"/>
    <cellStyle name="Normal 3 2" xfId="6"/>
    <cellStyle name="Normal 4" xfId="7"/>
    <cellStyle name="Normal 4 2" xfId="9"/>
    <cellStyle name="Normal 5" xfId="8"/>
    <cellStyle name="Normal 5 2" xfId="10"/>
    <cellStyle name="Normal 6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share.ucsd.edu/sites/vchs/academic-compensation/budget/SOURCE%20DATA/FSW_SOURC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22%20Faculty%20Salary%20Scale-HS-FINAL-chec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N/2-Audits/Audit-MSP-Sept2020-backup_from_Jua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ACULTYCOMP\Service%20Core\AUDITs\Audit-UCPath\October%202020%20(MO)\Juana-Roster%20This%20FY%20Master-audit-Payment-PayConfirm-1031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lot%20Designation%20forms\2020-21\01.%20Approved\Anes-Pain_slot_v1_2020-2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lot%20Designation%20forms\2019-20\06.%20PrevVers\EM-EMS_slot_v1_2019-20%20(3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DICINE\BSO\Clinical%20Operations\Fiscal%20Year%202018\Clinical%20Compensation%20Committee\Submitted%20CCC%20Files%20_%20FY18\RA2018%20Compensation%20Worksheet%20-%20V01.07GP%20-%20Medicine%20-%20Cardiology%20-%202017....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acultyComp\Service%20Core\APU\APU%20Validation%20Reports\FY17-18\ORT%20apuReportData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lot%20Designation%20forms\2015-16\1.Approved\Anes-CC_slot_v2_2015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lot%20Designation%20forms\2015-16\2.ToApprove\Med-GI_slot_v2_201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CURFYSCALES"/>
      <sheetName val="NEWFYSCALES"/>
      <sheetName val="CURRENT"/>
      <sheetName val="PROPOSED"/>
      <sheetName val="FTE"/>
      <sheetName val="VA"/>
      <sheetName val="Lookups"/>
      <sheetName val="Employee List"/>
      <sheetName val="HistData"/>
      <sheetName val="Index"/>
      <sheetName val="SEED"/>
      <sheetName val="Distributions"/>
      <sheetName val="Rate"/>
      <sheetName val="MED_Override"/>
      <sheetName val="OPIS"/>
      <sheetName val="Sheet1"/>
      <sheetName val="SEED - Original"/>
      <sheetName val="FSW_SOURCE"/>
    </sheetNames>
    <sheetDataSet>
      <sheetData sheetId="0"/>
      <sheetData sheetId="1">
        <row r="1">
          <cell r="A1" t="str">
            <v>APU</v>
          </cell>
          <cell r="C1" t="str">
            <v>Step</v>
          </cell>
          <cell r="D1" t="str">
            <v>X</v>
          </cell>
          <cell r="E1" t="str">
            <v>X'</v>
          </cell>
          <cell r="F1" t="str">
            <v>Y'</v>
          </cell>
        </row>
        <row r="2">
          <cell r="A2">
            <v>0</v>
          </cell>
          <cell r="C2" t="str">
            <v>I</v>
          </cell>
          <cell r="D2">
            <v>70000</v>
          </cell>
          <cell r="E2">
            <v>0</v>
          </cell>
          <cell r="F2">
            <v>0</v>
          </cell>
        </row>
        <row r="3">
          <cell r="A3">
            <v>0</v>
          </cell>
          <cell r="C3" t="str">
            <v>II</v>
          </cell>
          <cell r="D3">
            <v>74300</v>
          </cell>
          <cell r="E3">
            <v>0</v>
          </cell>
          <cell r="F3">
            <v>0</v>
          </cell>
        </row>
        <row r="4">
          <cell r="A4">
            <v>0</v>
          </cell>
          <cell r="C4" t="str">
            <v>III</v>
          </cell>
          <cell r="D4">
            <v>78300</v>
          </cell>
          <cell r="E4">
            <v>0</v>
          </cell>
          <cell r="F4">
            <v>0</v>
          </cell>
        </row>
        <row r="5">
          <cell r="A5">
            <v>0</v>
          </cell>
          <cell r="C5" t="str">
            <v>IV</v>
          </cell>
          <cell r="D5">
            <v>82800</v>
          </cell>
          <cell r="E5">
            <v>0</v>
          </cell>
          <cell r="F5">
            <v>0</v>
          </cell>
        </row>
        <row r="6">
          <cell r="A6">
            <v>0</v>
          </cell>
          <cell r="C6" t="str">
            <v>V</v>
          </cell>
          <cell r="D6">
            <v>87000</v>
          </cell>
          <cell r="E6">
            <v>0</v>
          </cell>
          <cell r="F6">
            <v>0</v>
          </cell>
        </row>
        <row r="7">
          <cell r="A7">
            <v>0</v>
          </cell>
          <cell r="C7" t="str">
            <v>VI</v>
          </cell>
          <cell r="D7">
            <v>91600</v>
          </cell>
          <cell r="E7">
            <v>0</v>
          </cell>
          <cell r="F7">
            <v>0</v>
          </cell>
        </row>
        <row r="8">
          <cell r="A8">
            <v>0</v>
          </cell>
          <cell r="C8" t="str">
            <v>I</v>
          </cell>
          <cell r="D8">
            <v>87100</v>
          </cell>
          <cell r="E8">
            <v>0</v>
          </cell>
          <cell r="F8">
            <v>0</v>
          </cell>
        </row>
        <row r="9">
          <cell r="A9">
            <v>0</v>
          </cell>
          <cell r="C9" t="str">
            <v>II</v>
          </cell>
          <cell r="D9">
            <v>91700</v>
          </cell>
          <cell r="E9">
            <v>0</v>
          </cell>
          <cell r="F9">
            <v>0</v>
          </cell>
        </row>
        <row r="10">
          <cell r="A10">
            <v>0</v>
          </cell>
          <cell r="C10" t="str">
            <v>III</v>
          </cell>
          <cell r="D10">
            <v>96400</v>
          </cell>
          <cell r="E10">
            <v>0</v>
          </cell>
          <cell r="F10">
            <v>0</v>
          </cell>
        </row>
        <row r="11">
          <cell r="A11">
            <v>0</v>
          </cell>
          <cell r="C11" t="str">
            <v>IV</v>
          </cell>
          <cell r="D11">
            <v>102200</v>
          </cell>
          <cell r="E11">
            <v>0</v>
          </cell>
          <cell r="F11">
            <v>0</v>
          </cell>
        </row>
        <row r="12">
          <cell r="A12">
            <v>0</v>
          </cell>
          <cell r="C12" t="str">
            <v>V</v>
          </cell>
          <cell r="D12">
            <v>110100</v>
          </cell>
          <cell r="E12">
            <v>0</v>
          </cell>
          <cell r="F12">
            <v>0</v>
          </cell>
        </row>
        <row r="13">
          <cell r="A13">
            <v>0</v>
          </cell>
          <cell r="C13" t="str">
            <v>I</v>
          </cell>
          <cell r="D13">
            <v>102300</v>
          </cell>
          <cell r="E13">
            <v>0</v>
          </cell>
          <cell r="F13">
            <v>0</v>
          </cell>
        </row>
        <row r="14">
          <cell r="A14">
            <v>0</v>
          </cell>
          <cell r="C14" t="str">
            <v>II</v>
          </cell>
          <cell r="D14">
            <v>110200</v>
          </cell>
          <cell r="E14">
            <v>0</v>
          </cell>
          <cell r="F14">
            <v>0</v>
          </cell>
        </row>
        <row r="15">
          <cell r="A15">
            <v>0</v>
          </cell>
          <cell r="C15" t="str">
            <v>III</v>
          </cell>
          <cell r="D15">
            <v>118600</v>
          </cell>
          <cell r="E15">
            <v>0</v>
          </cell>
          <cell r="F15">
            <v>0</v>
          </cell>
        </row>
        <row r="16">
          <cell r="A16">
            <v>0</v>
          </cell>
          <cell r="C16" t="str">
            <v>IV</v>
          </cell>
          <cell r="D16">
            <v>127300</v>
          </cell>
          <cell r="E16">
            <v>0</v>
          </cell>
          <cell r="F16">
            <v>0</v>
          </cell>
        </row>
        <row r="17">
          <cell r="A17">
            <v>0</v>
          </cell>
          <cell r="C17" t="str">
            <v>V</v>
          </cell>
          <cell r="D17">
            <v>136700</v>
          </cell>
          <cell r="E17">
            <v>0</v>
          </cell>
          <cell r="F17">
            <v>0</v>
          </cell>
        </row>
        <row r="18">
          <cell r="A18">
            <v>0</v>
          </cell>
          <cell r="C18" t="str">
            <v>VI</v>
          </cell>
          <cell r="D18">
            <v>147400</v>
          </cell>
          <cell r="E18">
            <v>0</v>
          </cell>
          <cell r="F18">
            <v>0</v>
          </cell>
        </row>
        <row r="19">
          <cell r="A19">
            <v>0</v>
          </cell>
          <cell r="C19" t="str">
            <v>VII</v>
          </cell>
          <cell r="D19">
            <v>159000</v>
          </cell>
          <cell r="E19">
            <v>0</v>
          </cell>
          <cell r="F19">
            <v>0</v>
          </cell>
        </row>
        <row r="20">
          <cell r="A20">
            <v>0</v>
          </cell>
          <cell r="C20" t="str">
            <v>VIII</v>
          </cell>
          <cell r="D20">
            <v>172200</v>
          </cell>
          <cell r="E20">
            <v>0</v>
          </cell>
          <cell r="F20">
            <v>0</v>
          </cell>
        </row>
        <row r="21">
          <cell r="A21">
            <v>0</v>
          </cell>
          <cell r="C21" t="str">
            <v>IX</v>
          </cell>
          <cell r="D21">
            <v>186600</v>
          </cell>
          <cell r="E21">
            <v>0</v>
          </cell>
          <cell r="F21">
            <v>0</v>
          </cell>
        </row>
        <row r="22">
          <cell r="A22">
            <v>1</v>
          </cell>
          <cell r="C22" t="str">
            <v>I</v>
          </cell>
          <cell r="D22">
            <v>70000</v>
          </cell>
          <cell r="E22">
            <v>7000</v>
          </cell>
          <cell r="F22">
            <v>0</v>
          </cell>
        </row>
        <row r="23">
          <cell r="A23">
            <v>1</v>
          </cell>
          <cell r="C23" t="str">
            <v>II</v>
          </cell>
          <cell r="D23">
            <v>74300</v>
          </cell>
          <cell r="E23">
            <v>7500</v>
          </cell>
          <cell r="F23">
            <v>0</v>
          </cell>
        </row>
        <row r="24">
          <cell r="A24">
            <v>1</v>
          </cell>
          <cell r="C24" t="str">
            <v>III</v>
          </cell>
          <cell r="D24">
            <v>78300</v>
          </cell>
          <cell r="E24">
            <v>7900</v>
          </cell>
          <cell r="F24">
            <v>0</v>
          </cell>
        </row>
        <row r="25">
          <cell r="A25">
            <v>1</v>
          </cell>
          <cell r="C25" t="str">
            <v>IV</v>
          </cell>
          <cell r="D25">
            <v>82800</v>
          </cell>
          <cell r="E25">
            <v>8300</v>
          </cell>
          <cell r="F25">
            <v>0</v>
          </cell>
        </row>
        <row r="26">
          <cell r="A26">
            <v>1</v>
          </cell>
          <cell r="C26" t="str">
            <v>V</v>
          </cell>
          <cell r="D26">
            <v>87000</v>
          </cell>
          <cell r="E26">
            <v>8700</v>
          </cell>
          <cell r="F26">
            <v>0</v>
          </cell>
        </row>
        <row r="27">
          <cell r="A27">
            <v>1</v>
          </cell>
          <cell r="C27" t="str">
            <v>VI</v>
          </cell>
          <cell r="D27">
            <v>91600</v>
          </cell>
          <cell r="E27">
            <v>9200</v>
          </cell>
          <cell r="F27">
            <v>0</v>
          </cell>
        </row>
        <row r="28">
          <cell r="A28">
            <v>1</v>
          </cell>
          <cell r="C28" t="str">
            <v>I</v>
          </cell>
          <cell r="D28">
            <v>87100</v>
          </cell>
          <cell r="E28">
            <v>8800</v>
          </cell>
          <cell r="F28">
            <v>0</v>
          </cell>
        </row>
        <row r="29">
          <cell r="A29">
            <v>1</v>
          </cell>
          <cell r="C29" t="str">
            <v>II</v>
          </cell>
          <cell r="D29">
            <v>91700</v>
          </cell>
          <cell r="E29">
            <v>9200</v>
          </cell>
          <cell r="F29">
            <v>0</v>
          </cell>
        </row>
        <row r="30">
          <cell r="A30">
            <v>1</v>
          </cell>
          <cell r="C30" t="str">
            <v>III</v>
          </cell>
          <cell r="D30">
            <v>96400</v>
          </cell>
          <cell r="E30">
            <v>9700</v>
          </cell>
          <cell r="F30">
            <v>0</v>
          </cell>
        </row>
        <row r="31">
          <cell r="A31">
            <v>1</v>
          </cell>
          <cell r="C31" t="str">
            <v>IV</v>
          </cell>
          <cell r="D31">
            <v>102200</v>
          </cell>
          <cell r="E31">
            <v>10300</v>
          </cell>
          <cell r="F31">
            <v>0</v>
          </cell>
        </row>
        <row r="32">
          <cell r="A32">
            <v>1</v>
          </cell>
          <cell r="C32" t="str">
            <v>V</v>
          </cell>
          <cell r="D32">
            <v>110100</v>
          </cell>
          <cell r="E32">
            <v>11100</v>
          </cell>
          <cell r="F32">
            <v>0</v>
          </cell>
        </row>
        <row r="33">
          <cell r="A33">
            <v>1</v>
          </cell>
          <cell r="C33" t="str">
            <v>I</v>
          </cell>
          <cell r="D33">
            <v>102300</v>
          </cell>
          <cell r="E33">
            <v>10300</v>
          </cell>
          <cell r="F33">
            <v>0</v>
          </cell>
        </row>
        <row r="34">
          <cell r="A34">
            <v>1</v>
          </cell>
          <cell r="C34" t="str">
            <v>II</v>
          </cell>
          <cell r="D34">
            <v>110200</v>
          </cell>
          <cell r="E34">
            <v>11100</v>
          </cell>
          <cell r="F34">
            <v>0</v>
          </cell>
        </row>
        <row r="35">
          <cell r="A35">
            <v>1</v>
          </cell>
          <cell r="C35" t="str">
            <v>III</v>
          </cell>
          <cell r="D35">
            <v>118600</v>
          </cell>
          <cell r="E35">
            <v>11900</v>
          </cell>
          <cell r="F35">
            <v>0</v>
          </cell>
        </row>
        <row r="36">
          <cell r="A36">
            <v>1</v>
          </cell>
          <cell r="C36" t="str">
            <v>IV</v>
          </cell>
          <cell r="D36">
            <v>127300</v>
          </cell>
          <cell r="E36">
            <v>12800</v>
          </cell>
          <cell r="F36">
            <v>0</v>
          </cell>
        </row>
        <row r="37">
          <cell r="A37">
            <v>1</v>
          </cell>
          <cell r="C37" t="str">
            <v>V</v>
          </cell>
          <cell r="D37">
            <v>136700</v>
          </cell>
          <cell r="E37">
            <v>13700</v>
          </cell>
          <cell r="F37">
            <v>0</v>
          </cell>
        </row>
        <row r="38">
          <cell r="A38">
            <v>1</v>
          </cell>
          <cell r="C38" t="str">
            <v>VI</v>
          </cell>
          <cell r="D38">
            <v>147400</v>
          </cell>
          <cell r="E38">
            <v>14800</v>
          </cell>
          <cell r="F38">
            <v>0</v>
          </cell>
        </row>
        <row r="39">
          <cell r="A39">
            <v>1</v>
          </cell>
          <cell r="C39" t="str">
            <v>VII</v>
          </cell>
          <cell r="D39">
            <v>159000</v>
          </cell>
          <cell r="E39">
            <v>15900</v>
          </cell>
          <cell r="F39">
            <v>0</v>
          </cell>
        </row>
        <row r="40">
          <cell r="A40">
            <v>1</v>
          </cell>
          <cell r="C40" t="str">
            <v>VIII</v>
          </cell>
          <cell r="D40">
            <v>172200</v>
          </cell>
          <cell r="E40">
            <v>17300</v>
          </cell>
          <cell r="F40">
            <v>0</v>
          </cell>
        </row>
        <row r="41">
          <cell r="A41">
            <v>1</v>
          </cell>
          <cell r="C41" t="str">
            <v>IX</v>
          </cell>
          <cell r="D41">
            <v>186600</v>
          </cell>
          <cell r="E41">
            <v>18700</v>
          </cell>
          <cell r="F41">
            <v>0</v>
          </cell>
        </row>
        <row r="42">
          <cell r="A42">
            <v>2</v>
          </cell>
          <cell r="C42" t="str">
            <v>I</v>
          </cell>
          <cell r="D42">
            <v>70000</v>
          </cell>
          <cell r="E42">
            <v>14000</v>
          </cell>
          <cell r="F42">
            <v>0</v>
          </cell>
        </row>
        <row r="43">
          <cell r="A43">
            <v>2</v>
          </cell>
          <cell r="C43" t="str">
            <v>II</v>
          </cell>
          <cell r="D43">
            <v>74300</v>
          </cell>
          <cell r="E43">
            <v>14900</v>
          </cell>
          <cell r="F43">
            <v>0</v>
          </cell>
        </row>
        <row r="44">
          <cell r="A44">
            <v>2</v>
          </cell>
          <cell r="C44" t="str">
            <v>III</v>
          </cell>
          <cell r="D44">
            <v>78300</v>
          </cell>
          <cell r="E44">
            <v>15700</v>
          </cell>
          <cell r="F44">
            <v>0</v>
          </cell>
        </row>
        <row r="45">
          <cell r="A45">
            <v>2</v>
          </cell>
          <cell r="C45" t="str">
            <v>IV</v>
          </cell>
          <cell r="D45">
            <v>82800</v>
          </cell>
          <cell r="E45">
            <v>16600</v>
          </cell>
          <cell r="F45">
            <v>0</v>
          </cell>
        </row>
        <row r="46">
          <cell r="A46">
            <v>2</v>
          </cell>
          <cell r="C46" t="str">
            <v>V</v>
          </cell>
          <cell r="D46">
            <v>87000</v>
          </cell>
          <cell r="E46">
            <v>17400</v>
          </cell>
          <cell r="F46">
            <v>0</v>
          </cell>
        </row>
        <row r="47">
          <cell r="A47">
            <v>2</v>
          </cell>
          <cell r="C47" t="str">
            <v>VI</v>
          </cell>
          <cell r="D47">
            <v>91600</v>
          </cell>
          <cell r="E47">
            <v>18400</v>
          </cell>
          <cell r="F47">
            <v>0</v>
          </cell>
        </row>
        <row r="48">
          <cell r="A48">
            <v>2</v>
          </cell>
          <cell r="C48" t="str">
            <v>I</v>
          </cell>
          <cell r="D48">
            <v>87100</v>
          </cell>
          <cell r="E48">
            <v>17500</v>
          </cell>
          <cell r="F48">
            <v>0</v>
          </cell>
        </row>
        <row r="49">
          <cell r="A49">
            <v>2</v>
          </cell>
          <cell r="C49" t="str">
            <v>II</v>
          </cell>
          <cell r="D49">
            <v>91700</v>
          </cell>
          <cell r="E49">
            <v>18400</v>
          </cell>
          <cell r="F49">
            <v>0</v>
          </cell>
        </row>
        <row r="50">
          <cell r="A50">
            <v>2</v>
          </cell>
          <cell r="C50" t="str">
            <v>III</v>
          </cell>
          <cell r="D50">
            <v>96400</v>
          </cell>
          <cell r="E50">
            <v>19300</v>
          </cell>
          <cell r="F50">
            <v>0</v>
          </cell>
        </row>
        <row r="51">
          <cell r="A51">
            <v>2</v>
          </cell>
          <cell r="C51" t="str">
            <v>IV</v>
          </cell>
          <cell r="D51">
            <v>102200</v>
          </cell>
          <cell r="E51">
            <v>20500</v>
          </cell>
          <cell r="F51">
            <v>0</v>
          </cell>
        </row>
        <row r="52">
          <cell r="A52">
            <v>2</v>
          </cell>
          <cell r="C52" t="str">
            <v>V</v>
          </cell>
          <cell r="D52">
            <v>110100</v>
          </cell>
          <cell r="E52">
            <v>22100</v>
          </cell>
          <cell r="F52">
            <v>0</v>
          </cell>
        </row>
        <row r="53">
          <cell r="A53">
            <v>2</v>
          </cell>
          <cell r="C53" t="str">
            <v>I</v>
          </cell>
          <cell r="D53">
            <v>102300</v>
          </cell>
          <cell r="E53">
            <v>20500</v>
          </cell>
          <cell r="F53">
            <v>0</v>
          </cell>
        </row>
        <row r="54">
          <cell r="A54">
            <v>2</v>
          </cell>
          <cell r="C54" t="str">
            <v>II</v>
          </cell>
          <cell r="D54">
            <v>110200</v>
          </cell>
          <cell r="E54">
            <v>22100</v>
          </cell>
          <cell r="F54">
            <v>0</v>
          </cell>
        </row>
        <row r="55">
          <cell r="A55">
            <v>2</v>
          </cell>
          <cell r="C55" t="str">
            <v>III</v>
          </cell>
          <cell r="D55">
            <v>118600</v>
          </cell>
          <cell r="E55">
            <v>23800</v>
          </cell>
          <cell r="F55">
            <v>0</v>
          </cell>
        </row>
        <row r="56">
          <cell r="A56">
            <v>2</v>
          </cell>
          <cell r="C56" t="str">
            <v>IV</v>
          </cell>
          <cell r="D56">
            <v>127300</v>
          </cell>
          <cell r="E56">
            <v>25500</v>
          </cell>
          <cell r="F56">
            <v>0</v>
          </cell>
        </row>
        <row r="57">
          <cell r="A57">
            <v>2</v>
          </cell>
          <cell r="C57" t="str">
            <v>V</v>
          </cell>
          <cell r="D57">
            <v>136700</v>
          </cell>
          <cell r="E57">
            <v>27400</v>
          </cell>
          <cell r="F57">
            <v>0</v>
          </cell>
        </row>
        <row r="58">
          <cell r="A58">
            <v>2</v>
          </cell>
          <cell r="C58" t="str">
            <v>VI</v>
          </cell>
          <cell r="D58">
            <v>147400</v>
          </cell>
          <cell r="E58">
            <v>29500</v>
          </cell>
          <cell r="F58">
            <v>0</v>
          </cell>
        </row>
        <row r="59">
          <cell r="A59">
            <v>2</v>
          </cell>
          <cell r="C59" t="str">
            <v>VII</v>
          </cell>
          <cell r="D59">
            <v>159000</v>
          </cell>
          <cell r="E59">
            <v>31800</v>
          </cell>
          <cell r="F59">
            <v>0</v>
          </cell>
        </row>
        <row r="60">
          <cell r="A60">
            <v>2</v>
          </cell>
          <cell r="C60" t="str">
            <v>VIII</v>
          </cell>
          <cell r="D60">
            <v>172200</v>
          </cell>
          <cell r="E60">
            <v>34500</v>
          </cell>
          <cell r="F60">
            <v>0</v>
          </cell>
        </row>
        <row r="61">
          <cell r="A61">
            <v>2</v>
          </cell>
          <cell r="C61" t="str">
            <v>IX</v>
          </cell>
          <cell r="D61">
            <v>186600</v>
          </cell>
          <cell r="E61">
            <v>37400</v>
          </cell>
          <cell r="F61">
            <v>0</v>
          </cell>
        </row>
        <row r="62">
          <cell r="A62">
            <v>3</v>
          </cell>
          <cell r="C62" t="str">
            <v>I</v>
          </cell>
          <cell r="D62">
            <v>70000</v>
          </cell>
          <cell r="E62">
            <v>21000</v>
          </cell>
          <cell r="F62">
            <v>0</v>
          </cell>
        </row>
        <row r="63">
          <cell r="A63">
            <v>3</v>
          </cell>
          <cell r="C63" t="str">
            <v>II</v>
          </cell>
          <cell r="D63">
            <v>74300</v>
          </cell>
          <cell r="E63">
            <v>22300</v>
          </cell>
          <cell r="F63">
            <v>0</v>
          </cell>
        </row>
        <row r="64">
          <cell r="A64">
            <v>3</v>
          </cell>
          <cell r="C64" t="str">
            <v>III</v>
          </cell>
          <cell r="D64">
            <v>78300</v>
          </cell>
          <cell r="E64">
            <v>23500</v>
          </cell>
          <cell r="F64">
            <v>0</v>
          </cell>
        </row>
        <row r="65">
          <cell r="A65">
            <v>3</v>
          </cell>
          <cell r="C65" t="str">
            <v>IV</v>
          </cell>
          <cell r="D65">
            <v>82800</v>
          </cell>
          <cell r="E65">
            <v>24900</v>
          </cell>
          <cell r="F65">
            <v>0</v>
          </cell>
        </row>
        <row r="66">
          <cell r="A66">
            <v>3</v>
          </cell>
          <cell r="C66" t="str">
            <v>V</v>
          </cell>
          <cell r="D66">
            <v>87000</v>
          </cell>
          <cell r="E66">
            <v>26100</v>
          </cell>
          <cell r="F66">
            <v>0</v>
          </cell>
        </row>
        <row r="67">
          <cell r="A67">
            <v>3</v>
          </cell>
          <cell r="C67" t="str">
            <v>VI</v>
          </cell>
          <cell r="D67">
            <v>91600</v>
          </cell>
          <cell r="E67">
            <v>27500</v>
          </cell>
          <cell r="F67">
            <v>0</v>
          </cell>
        </row>
        <row r="68">
          <cell r="A68">
            <v>3</v>
          </cell>
          <cell r="C68" t="str">
            <v>I</v>
          </cell>
          <cell r="D68">
            <v>87100</v>
          </cell>
          <cell r="E68">
            <v>26200</v>
          </cell>
          <cell r="F68">
            <v>0</v>
          </cell>
        </row>
        <row r="69">
          <cell r="A69">
            <v>3</v>
          </cell>
          <cell r="C69" t="str">
            <v>II</v>
          </cell>
          <cell r="D69">
            <v>91700</v>
          </cell>
          <cell r="E69">
            <v>27600</v>
          </cell>
          <cell r="F69">
            <v>0</v>
          </cell>
        </row>
        <row r="70">
          <cell r="A70">
            <v>3</v>
          </cell>
          <cell r="C70" t="str">
            <v>III</v>
          </cell>
          <cell r="D70">
            <v>96400</v>
          </cell>
          <cell r="E70">
            <v>29000</v>
          </cell>
          <cell r="F70">
            <v>0</v>
          </cell>
        </row>
        <row r="71">
          <cell r="A71">
            <v>3</v>
          </cell>
          <cell r="C71" t="str">
            <v>IV</v>
          </cell>
          <cell r="D71">
            <v>102200</v>
          </cell>
          <cell r="E71">
            <v>30700</v>
          </cell>
          <cell r="F71">
            <v>0</v>
          </cell>
        </row>
        <row r="72">
          <cell r="A72">
            <v>3</v>
          </cell>
          <cell r="C72" t="str">
            <v>V</v>
          </cell>
          <cell r="D72">
            <v>110100</v>
          </cell>
          <cell r="E72">
            <v>33100</v>
          </cell>
          <cell r="F72">
            <v>0</v>
          </cell>
        </row>
        <row r="73">
          <cell r="A73">
            <v>3</v>
          </cell>
          <cell r="C73" t="str">
            <v>I</v>
          </cell>
          <cell r="D73">
            <v>102300</v>
          </cell>
          <cell r="E73">
            <v>30700</v>
          </cell>
          <cell r="F73">
            <v>0</v>
          </cell>
        </row>
        <row r="74">
          <cell r="A74">
            <v>3</v>
          </cell>
          <cell r="C74" t="str">
            <v>II</v>
          </cell>
          <cell r="D74">
            <v>110200</v>
          </cell>
          <cell r="E74">
            <v>33100</v>
          </cell>
          <cell r="F74">
            <v>0</v>
          </cell>
        </row>
        <row r="75">
          <cell r="A75">
            <v>3</v>
          </cell>
          <cell r="C75" t="str">
            <v>III</v>
          </cell>
          <cell r="D75">
            <v>118600</v>
          </cell>
          <cell r="E75">
            <v>35600</v>
          </cell>
          <cell r="F75">
            <v>0</v>
          </cell>
        </row>
        <row r="76">
          <cell r="A76">
            <v>3</v>
          </cell>
          <cell r="C76" t="str">
            <v>IV</v>
          </cell>
          <cell r="D76">
            <v>127300</v>
          </cell>
          <cell r="E76">
            <v>38200</v>
          </cell>
          <cell r="F76">
            <v>0</v>
          </cell>
        </row>
        <row r="77">
          <cell r="A77">
            <v>3</v>
          </cell>
          <cell r="C77" t="str">
            <v>V</v>
          </cell>
          <cell r="D77">
            <v>136700</v>
          </cell>
          <cell r="E77">
            <v>41100</v>
          </cell>
          <cell r="F77">
            <v>0</v>
          </cell>
        </row>
        <row r="78">
          <cell r="A78">
            <v>3</v>
          </cell>
          <cell r="C78" t="str">
            <v>VI</v>
          </cell>
          <cell r="D78">
            <v>147400</v>
          </cell>
          <cell r="E78">
            <v>44300</v>
          </cell>
          <cell r="F78">
            <v>0</v>
          </cell>
        </row>
        <row r="79">
          <cell r="A79">
            <v>3</v>
          </cell>
          <cell r="C79" t="str">
            <v>VII</v>
          </cell>
          <cell r="D79">
            <v>159000</v>
          </cell>
          <cell r="E79">
            <v>47700</v>
          </cell>
          <cell r="F79">
            <v>0</v>
          </cell>
        </row>
        <row r="80">
          <cell r="A80">
            <v>3</v>
          </cell>
          <cell r="C80" t="str">
            <v>VIII</v>
          </cell>
          <cell r="D80">
            <v>172200</v>
          </cell>
          <cell r="E80">
            <v>51700</v>
          </cell>
          <cell r="F80">
            <v>0</v>
          </cell>
        </row>
        <row r="81">
          <cell r="A81">
            <v>3</v>
          </cell>
          <cell r="C81" t="str">
            <v>IX</v>
          </cell>
          <cell r="D81">
            <v>186600</v>
          </cell>
          <cell r="E81">
            <v>56000</v>
          </cell>
          <cell r="F81">
            <v>0</v>
          </cell>
        </row>
        <row r="82">
          <cell r="A82">
            <v>4</v>
          </cell>
          <cell r="C82" t="str">
            <v>I</v>
          </cell>
          <cell r="D82">
            <v>70000</v>
          </cell>
          <cell r="E82">
            <v>21000</v>
          </cell>
          <cell r="F82">
            <v>7000</v>
          </cell>
        </row>
        <row r="83">
          <cell r="A83">
            <v>4</v>
          </cell>
          <cell r="C83" t="str">
            <v>II</v>
          </cell>
          <cell r="D83">
            <v>74300</v>
          </cell>
          <cell r="E83">
            <v>22300</v>
          </cell>
          <cell r="F83">
            <v>7500</v>
          </cell>
        </row>
        <row r="84">
          <cell r="A84">
            <v>4</v>
          </cell>
          <cell r="C84" t="str">
            <v>III</v>
          </cell>
          <cell r="D84">
            <v>78300</v>
          </cell>
          <cell r="E84">
            <v>23500</v>
          </cell>
          <cell r="F84">
            <v>7900</v>
          </cell>
        </row>
        <row r="85">
          <cell r="A85">
            <v>4</v>
          </cell>
          <cell r="C85" t="str">
            <v>IV</v>
          </cell>
          <cell r="D85">
            <v>82800</v>
          </cell>
          <cell r="E85">
            <v>24900</v>
          </cell>
          <cell r="F85">
            <v>8300</v>
          </cell>
        </row>
        <row r="86">
          <cell r="A86">
            <v>4</v>
          </cell>
          <cell r="C86" t="str">
            <v>V</v>
          </cell>
          <cell r="D86">
            <v>87000</v>
          </cell>
          <cell r="E86">
            <v>26100</v>
          </cell>
          <cell r="F86">
            <v>8700</v>
          </cell>
        </row>
        <row r="87">
          <cell r="A87">
            <v>4</v>
          </cell>
          <cell r="C87" t="str">
            <v>VI</v>
          </cell>
          <cell r="D87">
            <v>91600</v>
          </cell>
          <cell r="E87">
            <v>27500</v>
          </cell>
          <cell r="F87">
            <v>9200</v>
          </cell>
        </row>
        <row r="88">
          <cell r="A88">
            <v>4</v>
          </cell>
          <cell r="C88" t="str">
            <v>I</v>
          </cell>
          <cell r="D88">
            <v>87100</v>
          </cell>
          <cell r="E88">
            <v>26200</v>
          </cell>
          <cell r="F88">
            <v>8700</v>
          </cell>
        </row>
        <row r="89">
          <cell r="A89">
            <v>4</v>
          </cell>
          <cell r="C89" t="str">
            <v>II</v>
          </cell>
          <cell r="D89">
            <v>91700</v>
          </cell>
          <cell r="E89">
            <v>27600</v>
          </cell>
          <cell r="F89">
            <v>9100</v>
          </cell>
        </row>
        <row r="90">
          <cell r="A90">
            <v>4</v>
          </cell>
          <cell r="C90" t="str">
            <v>III</v>
          </cell>
          <cell r="D90">
            <v>96400</v>
          </cell>
          <cell r="E90">
            <v>29000</v>
          </cell>
          <cell r="F90">
            <v>9600</v>
          </cell>
        </row>
        <row r="91">
          <cell r="A91">
            <v>4</v>
          </cell>
          <cell r="C91" t="str">
            <v>IV</v>
          </cell>
          <cell r="D91">
            <v>102200</v>
          </cell>
          <cell r="E91">
            <v>30700</v>
          </cell>
          <cell r="F91">
            <v>10200</v>
          </cell>
        </row>
        <row r="92">
          <cell r="A92">
            <v>4</v>
          </cell>
          <cell r="C92" t="str">
            <v>V</v>
          </cell>
          <cell r="D92">
            <v>110100</v>
          </cell>
          <cell r="E92">
            <v>33100</v>
          </cell>
          <cell r="F92">
            <v>11000</v>
          </cell>
        </row>
        <row r="93">
          <cell r="A93">
            <v>4</v>
          </cell>
          <cell r="C93" t="str">
            <v>I</v>
          </cell>
          <cell r="D93">
            <v>102300</v>
          </cell>
          <cell r="E93">
            <v>30700</v>
          </cell>
          <cell r="F93">
            <v>10300</v>
          </cell>
        </row>
        <row r="94">
          <cell r="A94">
            <v>4</v>
          </cell>
          <cell r="C94" t="str">
            <v>II</v>
          </cell>
          <cell r="D94">
            <v>110200</v>
          </cell>
          <cell r="E94">
            <v>33100</v>
          </cell>
          <cell r="F94">
            <v>11000</v>
          </cell>
        </row>
        <row r="95">
          <cell r="A95">
            <v>4</v>
          </cell>
          <cell r="C95" t="str">
            <v>III</v>
          </cell>
          <cell r="D95">
            <v>118600</v>
          </cell>
          <cell r="E95">
            <v>35600</v>
          </cell>
          <cell r="F95">
            <v>11900</v>
          </cell>
        </row>
        <row r="96">
          <cell r="A96">
            <v>4</v>
          </cell>
          <cell r="C96" t="str">
            <v>IV</v>
          </cell>
          <cell r="D96">
            <v>127300</v>
          </cell>
          <cell r="E96">
            <v>38200</v>
          </cell>
          <cell r="F96">
            <v>12800</v>
          </cell>
        </row>
        <row r="97">
          <cell r="A97">
            <v>4</v>
          </cell>
          <cell r="C97" t="str">
            <v>V</v>
          </cell>
          <cell r="D97">
            <v>136700</v>
          </cell>
          <cell r="E97">
            <v>41100</v>
          </cell>
          <cell r="F97">
            <v>13600</v>
          </cell>
        </row>
        <row r="98">
          <cell r="A98">
            <v>4</v>
          </cell>
          <cell r="C98" t="str">
            <v>VI</v>
          </cell>
          <cell r="D98">
            <v>147400</v>
          </cell>
          <cell r="E98">
            <v>44300</v>
          </cell>
          <cell r="F98">
            <v>14700</v>
          </cell>
        </row>
        <row r="99">
          <cell r="A99">
            <v>4</v>
          </cell>
          <cell r="C99" t="str">
            <v>VII</v>
          </cell>
          <cell r="D99">
            <v>159000</v>
          </cell>
          <cell r="E99">
            <v>47700</v>
          </cell>
          <cell r="F99">
            <v>15900</v>
          </cell>
        </row>
        <row r="100">
          <cell r="A100">
            <v>4</v>
          </cell>
          <cell r="C100" t="str">
            <v>VIII</v>
          </cell>
          <cell r="D100">
            <v>172200</v>
          </cell>
          <cell r="E100">
            <v>51700</v>
          </cell>
          <cell r="F100">
            <v>17200</v>
          </cell>
        </row>
        <row r="101">
          <cell r="A101">
            <v>4</v>
          </cell>
          <cell r="C101" t="str">
            <v>IX</v>
          </cell>
          <cell r="D101">
            <v>186600</v>
          </cell>
          <cell r="E101">
            <v>56000</v>
          </cell>
          <cell r="F101">
            <v>18700</v>
          </cell>
        </row>
        <row r="102">
          <cell r="A102">
            <v>5</v>
          </cell>
          <cell r="C102" t="str">
            <v>I</v>
          </cell>
          <cell r="D102">
            <v>70000</v>
          </cell>
          <cell r="E102">
            <v>21000</v>
          </cell>
          <cell r="F102">
            <v>14000</v>
          </cell>
        </row>
        <row r="103">
          <cell r="A103">
            <v>5</v>
          </cell>
          <cell r="C103" t="str">
            <v>II</v>
          </cell>
          <cell r="D103">
            <v>74300</v>
          </cell>
          <cell r="E103">
            <v>22300</v>
          </cell>
          <cell r="F103">
            <v>14900</v>
          </cell>
        </row>
        <row r="104">
          <cell r="A104">
            <v>5</v>
          </cell>
          <cell r="C104" t="str">
            <v>III</v>
          </cell>
          <cell r="D104">
            <v>78300</v>
          </cell>
          <cell r="E104">
            <v>23500</v>
          </cell>
          <cell r="F104">
            <v>15700</v>
          </cell>
        </row>
        <row r="105">
          <cell r="A105">
            <v>5</v>
          </cell>
          <cell r="C105" t="str">
            <v>IV</v>
          </cell>
          <cell r="D105">
            <v>82800</v>
          </cell>
          <cell r="E105">
            <v>24900</v>
          </cell>
          <cell r="F105">
            <v>16500</v>
          </cell>
        </row>
        <row r="106">
          <cell r="A106">
            <v>5</v>
          </cell>
          <cell r="C106" t="str">
            <v>V</v>
          </cell>
          <cell r="D106">
            <v>87000</v>
          </cell>
          <cell r="E106">
            <v>26100</v>
          </cell>
          <cell r="F106">
            <v>17400</v>
          </cell>
        </row>
        <row r="107">
          <cell r="A107">
            <v>5</v>
          </cell>
          <cell r="C107" t="str">
            <v>VI</v>
          </cell>
          <cell r="D107">
            <v>91600</v>
          </cell>
          <cell r="E107">
            <v>27500</v>
          </cell>
          <cell r="F107">
            <v>18300</v>
          </cell>
        </row>
        <row r="108">
          <cell r="A108">
            <v>5</v>
          </cell>
          <cell r="C108" t="str">
            <v>I</v>
          </cell>
          <cell r="D108">
            <v>87100</v>
          </cell>
          <cell r="E108">
            <v>26200</v>
          </cell>
          <cell r="F108">
            <v>17400</v>
          </cell>
        </row>
        <row r="109">
          <cell r="A109">
            <v>5</v>
          </cell>
          <cell r="C109" t="str">
            <v>II</v>
          </cell>
          <cell r="D109">
            <v>91700</v>
          </cell>
          <cell r="E109">
            <v>27600</v>
          </cell>
          <cell r="F109">
            <v>18300</v>
          </cell>
        </row>
        <row r="110">
          <cell r="A110">
            <v>5</v>
          </cell>
          <cell r="C110" t="str">
            <v>III</v>
          </cell>
          <cell r="D110">
            <v>96400</v>
          </cell>
          <cell r="E110">
            <v>29000</v>
          </cell>
          <cell r="F110">
            <v>19200</v>
          </cell>
        </row>
        <row r="111">
          <cell r="A111">
            <v>5</v>
          </cell>
          <cell r="C111" t="str">
            <v>IV</v>
          </cell>
          <cell r="D111">
            <v>102200</v>
          </cell>
          <cell r="E111">
            <v>30700</v>
          </cell>
          <cell r="F111">
            <v>20400</v>
          </cell>
        </row>
        <row r="112">
          <cell r="A112">
            <v>5</v>
          </cell>
          <cell r="C112" t="str">
            <v>V</v>
          </cell>
          <cell r="D112">
            <v>110100</v>
          </cell>
          <cell r="E112">
            <v>33100</v>
          </cell>
          <cell r="F112">
            <v>22000</v>
          </cell>
        </row>
        <row r="113">
          <cell r="A113">
            <v>5</v>
          </cell>
          <cell r="C113" t="str">
            <v>I</v>
          </cell>
          <cell r="D113">
            <v>102300</v>
          </cell>
          <cell r="E113">
            <v>30700</v>
          </cell>
          <cell r="F113">
            <v>20500</v>
          </cell>
        </row>
        <row r="114">
          <cell r="A114">
            <v>5</v>
          </cell>
          <cell r="C114" t="str">
            <v>II</v>
          </cell>
          <cell r="D114">
            <v>110200</v>
          </cell>
          <cell r="E114">
            <v>33100</v>
          </cell>
          <cell r="F114">
            <v>22000</v>
          </cell>
        </row>
        <row r="115">
          <cell r="A115">
            <v>5</v>
          </cell>
          <cell r="C115" t="str">
            <v>III</v>
          </cell>
          <cell r="D115">
            <v>118600</v>
          </cell>
          <cell r="E115">
            <v>35600</v>
          </cell>
          <cell r="F115">
            <v>23700</v>
          </cell>
        </row>
        <row r="116">
          <cell r="A116">
            <v>5</v>
          </cell>
          <cell r="C116" t="str">
            <v>IV</v>
          </cell>
          <cell r="D116">
            <v>127300</v>
          </cell>
          <cell r="E116">
            <v>38200</v>
          </cell>
          <cell r="F116">
            <v>25500</v>
          </cell>
        </row>
        <row r="117">
          <cell r="A117">
            <v>5</v>
          </cell>
          <cell r="C117" t="str">
            <v>V</v>
          </cell>
          <cell r="D117">
            <v>136700</v>
          </cell>
          <cell r="E117">
            <v>41100</v>
          </cell>
          <cell r="F117">
            <v>27300</v>
          </cell>
        </row>
        <row r="118">
          <cell r="A118">
            <v>5</v>
          </cell>
          <cell r="C118" t="str">
            <v>VI</v>
          </cell>
          <cell r="D118">
            <v>147400</v>
          </cell>
          <cell r="E118">
            <v>44300</v>
          </cell>
          <cell r="F118">
            <v>29400</v>
          </cell>
        </row>
        <row r="119">
          <cell r="A119">
            <v>5</v>
          </cell>
          <cell r="C119" t="str">
            <v>VII</v>
          </cell>
          <cell r="D119">
            <v>159000</v>
          </cell>
          <cell r="E119">
            <v>47700</v>
          </cell>
          <cell r="F119">
            <v>31800</v>
          </cell>
        </row>
        <row r="120">
          <cell r="A120">
            <v>5</v>
          </cell>
          <cell r="C120" t="str">
            <v>VIII</v>
          </cell>
          <cell r="D120">
            <v>172200</v>
          </cell>
          <cell r="E120">
            <v>51700</v>
          </cell>
          <cell r="F120">
            <v>34400</v>
          </cell>
        </row>
        <row r="121">
          <cell r="A121">
            <v>5</v>
          </cell>
          <cell r="C121" t="str">
            <v>IX</v>
          </cell>
          <cell r="D121">
            <v>186600</v>
          </cell>
          <cell r="E121">
            <v>56000</v>
          </cell>
          <cell r="F121">
            <v>37300</v>
          </cell>
        </row>
        <row r="122">
          <cell r="A122">
            <v>6</v>
          </cell>
          <cell r="C122" t="str">
            <v>I</v>
          </cell>
          <cell r="D122">
            <v>70000</v>
          </cell>
          <cell r="E122">
            <v>21000</v>
          </cell>
          <cell r="F122">
            <v>24500</v>
          </cell>
        </row>
        <row r="123">
          <cell r="A123">
            <v>6</v>
          </cell>
          <cell r="C123" t="str">
            <v>II</v>
          </cell>
          <cell r="D123">
            <v>74300</v>
          </cell>
          <cell r="E123">
            <v>22300</v>
          </cell>
          <cell r="F123">
            <v>26000</v>
          </cell>
        </row>
        <row r="124">
          <cell r="A124">
            <v>6</v>
          </cell>
          <cell r="C124" t="str">
            <v>III</v>
          </cell>
          <cell r="D124">
            <v>78300</v>
          </cell>
          <cell r="E124">
            <v>23500</v>
          </cell>
          <cell r="F124">
            <v>27400</v>
          </cell>
        </row>
        <row r="125">
          <cell r="A125">
            <v>6</v>
          </cell>
          <cell r="C125" t="str">
            <v>IV</v>
          </cell>
          <cell r="D125">
            <v>82800</v>
          </cell>
          <cell r="E125">
            <v>24900</v>
          </cell>
          <cell r="F125">
            <v>29000</v>
          </cell>
        </row>
        <row r="126">
          <cell r="A126">
            <v>6</v>
          </cell>
          <cell r="C126" t="str">
            <v>V</v>
          </cell>
          <cell r="D126">
            <v>87000</v>
          </cell>
          <cell r="E126">
            <v>26100</v>
          </cell>
          <cell r="F126">
            <v>30500</v>
          </cell>
        </row>
        <row r="127">
          <cell r="A127">
            <v>6</v>
          </cell>
          <cell r="C127" t="str">
            <v>VI</v>
          </cell>
          <cell r="D127">
            <v>91600</v>
          </cell>
          <cell r="E127">
            <v>27500</v>
          </cell>
          <cell r="F127">
            <v>32100</v>
          </cell>
        </row>
        <row r="128">
          <cell r="A128">
            <v>6</v>
          </cell>
          <cell r="C128" t="str">
            <v>I</v>
          </cell>
          <cell r="D128">
            <v>87100</v>
          </cell>
          <cell r="E128">
            <v>26200</v>
          </cell>
          <cell r="F128">
            <v>30500</v>
          </cell>
        </row>
        <row r="129">
          <cell r="A129">
            <v>6</v>
          </cell>
          <cell r="C129" t="str">
            <v>II</v>
          </cell>
          <cell r="D129">
            <v>91700</v>
          </cell>
          <cell r="E129">
            <v>27600</v>
          </cell>
          <cell r="F129">
            <v>32100</v>
          </cell>
        </row>
        <row r="130">
          <cell r="A130">
            <v>6</v>
          </cell>
          <cell r="C130" t="str">
            <v>III</v>
          </cell>
          <cell r="D130">
            <v>96400</v>
          </cell>
          <cell r="E130">
            <v>29000</v>
          </cell>
          <cell r="F130">
            <v>33700</v>
          </cell>
        </row>
        <row r="131">
          <cell r="A131">
            <v>6</v>
          </cell>
          <cell r="C131" t="str">
            <v>IV</v>
          </cell>
          <cell r="D131">
            <v>102200</v>
          </cell>
          <cell r="E131">
            <v>30700</v>
          </cell>
          <cell r="F131">
            <v>35800</v>
          </cell>
        </row>
        <row r="132">
          <cell r="A132">
            <v>6</v>
          </cell>
          <cell r="C132" t="str">
            <v>V</v>
          </cell>
          <cell r="D132">
            <v>110100</v>
          </cell>
          <cell r="E132">
            <v>33100</v>
          </cell>
          <cell r="F132">
            <v>38500</v>
          </cell>
        </row>
        <row r="133">
          <cell r="A133">
            <v>6</v>
          </cell>
          <cell r="C133" t="str">
            <v>I</v>
          </cell>
          <cell r="D133">
            <v>102300</v>
          </cell>
          <cell r="E133">
            <v>30700</v>
          </cell>
          <cell r="F133">
            <v>35800</v>
          </cell>
        </row>
        <row r="134">
          <cell r="A134">
            <v>6</v>
          </cell>
          <cell r="C134" t="str">
            <v>II</v>
          </cell>
          <cell r="D134">
            <v>110200</v>
          </cell>
          <cell r="E134">
            <v>33100</v>
          </cell>
          <cell r="F134">
            <v>38600</v>
          </cell>
        </row>
        <row r="135">
          <cell r="A135">
            <v>6</v>
          </cell>
          <cell r="C135" t="str">
            <v>III</v>
          </cell>
          <cell r="D135">
            <v>118600</v>
          </cell>
          <cell r="E135">
            <v>35600</v>
          </cell>
          <cell r="F135">
            <v>41500</v>
          </cell>
        </row>
        <row r="136">
          <cell r="A136">
            <v>6</v>
          </cell>
          <cell r="C136" t="str">
            <v>IV</v>
          </cell>
          <cell r="D136">
            <v>127300</v>
          </cell>
          <cell r="E136">
            <v>38200</v>
          </cell>
          <cell r="F136">
            <v>44600</v>
          </cell>
        </row>
        <row r="137">
          <cell r="A137">
            <v>6</v>
          </cell>
          <cell r="C137" t="str">
            <v>V</v>
          </cell>
          <cell r="D137">
            <v>136700</v>
          </cell>
          <cell r="E137">
            <v>41100</v>
          </cell>
          <cell r="F137">
            <v>47800</v>
          </cell>
        </row>
        <row r="138">
          <cell r="A138">
            <v>6</v>
          </cell>
          <cell r="C138" t="str">
            <v>VI</v>
          </cell>
          <cell r="D138">
            <v>147400</v>
          </cell>
          <cell r="E138">
            <v>44300</v>
          </cell>
          <cell r="F138">
            <v>51600</v>
          </cell>
        </row>
        <row r="139">
          <cell r="A139">
            <v>6</v>
          </cell>
          <cell r="C139" t="str">
            <v>VII</v>
          </cell>
          <cell r="D139">
            <v>159000</v>
          </cell>
          <cell r="E139">
            <v>47700</v>
          </cell>
          <cell r="F139">
            <v>55700</v>
          </cell>
        </row>
        <row r="140">
          <cell r="A140">
            <v>6</v>
          </cell>
          <cell r="C140" t="str">
            <v>VIII</v>
          </cell>
          <cell r="D140">
            <v>172200</v>
          </cell>
          <cell r="E140">
            <v>51700</v>
          </cell>
          <cell r="F140">
            <v>60300</v>
          </cell>
        </row>
        <row r="141">
          <cell r="A141">
            <v>6</v>
          </cell>
          <cell r="C141" t="str">
            <v>IX</v>
          </cell>
          <cell r="D141">
            <v>186600</v>
          </cell>
          <cell r="E141">
            <v>56000</v>
          </cell>
          <cell r="F141">
            <v>65300</v>
          </cell>
        </row>
        <row r="142">
          <cell r="A142">
            <v>7</v>
          </cell>
          <cell r="C142" t="str">
            <v>I</v>
          </cell>
          <cell r="D142">
            <v>70000</v>
          </cell>
          <cell r="E142">
            <v>21000</v>
          </cell>
          <cell r="F142">
            <v>35000</v>
          </cell>
        </row>
        <row r="143">
          <cell r="A143">
            <v>7</v>
          </cell>
          <cell r="C143" t="str">
            <v>II</v>
          </cell>
          <cell r="D143">
            <v>74300</v>
          </cell>
          <cell r="E143">
            <v>22300</v>
          </cell>
          <cell r="F143">
            <v>37200</v>
          </cell>
        </row>
        <row r="144">
          <cell r="A144">
            <v>7</v>
          </cell>
          <cell r="C144" t="str">
            <v>III</v>
          </cell>
          <cell r="D144">
            <v>78300</v>
          </cell>
          <cell r="E144">
            <v>23500</v>
          </cell>
          <cell r="F144">
            <v>39200</v>
          </cell>
        </row>
        <row r="145">
          <cell r="A145">
            <v>7</v>
          </cell>
          <cell r="C145" t="str">
            <v>IV</v>
          </cell>
          <cell r="D145">
            <v>82800</v>
          </cell>
          <cell r="E145">
            <v>24900</v>
          </cell>
          <cell r="F145">
            <v>41400</v>
          </cell>
        </row>
        <row r="146">
          <cell r="A146">
            <v>7</v>
          </cell>
          <cell r="C146" t="str">
            <v>V</v>
          </cell>
          <cell r="D146">
            <v>87000</v>
          </cell>
          <cell r="E146">
            <v>26100</v>
          </cell>
          <cell r="F146">
            <v>43500</v>
          </cell>
        </row>
        <row r="147">
          <cell r="A147">
            <v>7</v>
          </cell>
          <cell r="C147" t="str">
            <v>VI</v>
          </cell>
          <cell r="D147">
            <v>91600</v>
          </cell>
          <cell r="E147">
            <v>27500</v>
          </cell>
          <cell r="F147">
            <v>45800</v>
          </cell>
        </row>
        <row r="148">
          <cell r="A148">
            <v>7</v>
          </cell>
          <cell r="C148" t="str">
            <v>I</v>
          </cell>
          <cell r="D148">
            <v>87100</v>
          </cell>
          <cell r="E148">
            <v>26200</v>
          </cell>
          <cell r="F148">
            <v>43500</v>
          </cell>
        </row>
        <row r="149">
          <cell r="A149">
            <v>7</v>
          </cell>
          <cell r="C149" t="str">
            <v>II</v>
          </cell>
          <cell r="D149">
            <v>91700</v>
          </cell>
          <cell r="E149">
            <v>27600</v>
          </cell>
          <cell r="F149">
            <v>45800</v>
          </cell>
        </row>
        <row r="150">
          <cell r="A150">
            <v>7</v>
          </cell>
          <cell r="C150" t="str">
            <v>III</v>
          </cell>
          <cell r="D150">
            <v>96400</v>
          </cell>
          <cell r="E150">
            <v>29000</v>
          </cell>
          <cell r="F150">
            <v>48200</v>
          </cell>
        </row>
        <row r="151">
          <cell r="A151">
            <v>7</v>
          </cell>
          <cell r="C151" t="str">
            <v>IV</v>
          </cell>
          <cell r="D151">
            <v>102200</v>
          </cell>
          <cell r="E151">
            <v>30700</v>
          </cell>
          <cell r="F151">
            <v>51100</v>
          </cell>
        </row>
        <row r="152">
          <cell r="A152">
            <v>7</v>
          </cell>
          <cell r="C152" t="str">
            <v>V</v>
          </cell>
          <cell r="D152">
            <v>110100</v>
          </cell>
          <cell r="E152">
            <v>33100</v>
          </cell>
          <cell r="F152">
            <v>55000</v>
          </cell>
        </row>
        <row r="153">
          <cell r="A153">
            <v>7</v>
          </cell>
          <cell r="C153" t="str">
            <v>I</v>
          </cell>
          <cell r="D153">
            <v>102300</v>
          </cell>
          <cell r="E153">
            <v>30700</v>
          </cell>
          <cell r="F153">
            <v>51200</v>
          </cell>
        </row>
        <row r="154">
          <cell r="A154">
            <v>7</v>
          </cell>
          <cell r="C154" t="str">
            <v>II</v>
          </cell>
          <cell r="D154">
            <v>110200</v>
          </cell>
          <cell r="E154">
            <v>33100</v>
          </cell>
          <cell r="F154">
            <v>55100</v>
          </cell>
        </row>
        <row r="155">
          <cell r="A155">
            <v>7</v>
          </cell>
          <cell r="C155" t="str">
            <v>III</v>
          </cell>
          <cell r="D155">
            <v>118600</v>
          </cell>
          <cell r="E155">
            <v>35600</v>
          </cell>
          <cell r="F155">
            <v>59300</v>
          </cell>
        </row>
        <row r="156">
          <cell r="A156">
            <v>7</v>
          </cell>
          <cell r="C156" t="str">
            <v>IV</v>
          </cell>
          <cell r="D156">
            <v>127300</v>
          </cell>
          <cell r="E156">
            <v>38200</v>
          </cell>
          <cell r="F156">
            <v>63700</v>
          </cell>
        </row>
        <row r="157">
          <cell r="A157">
            <v>7</v>
          </cell>
          <cell r="C157" t="str">
            <v>V</v>
          </cell>
          <cell r="D157">
            <v>136700</v>
          </cell>
          <cell r="E157">
            <v>41100</v>
          </cell>
          <cell r="F157">
            <v>68300</v>
          </cell>
        </row>
        <row r="158">
          <cell r="A158">
            <v>7</v>
          </cell>
          <cell r="C158" t="str">
            <v>VI</v>
          </cell>
          <cell r="D158">
            <v>147400</v>
          </cell>
          <cell r="E158">
            <v>44300</v>
          </cell>
          <cell r="F158">
            <v>73700</v>
          </cell>
        </row>
        <row r="159">
          <cell r="A159">
            <v>7</v>
          </cell>
          <cell r="C159" t="str">
            <v>VII</v>
          </cell>
          <cell r="D159">
            <v>159000</v>
          </cell>
          <cell r="E159">
            <v>47700</v>
          </cell>
          <cell r="F159">
            <v>79500</v>
          </cell>
        </row>
        <row r="160">
          <cell r="A160">
            <v>7</v>
          </cell>
          <cell r="C160" t="str">
            <v>VIII</v>
          </cell>
          <cell r="D160">
            <v>172200</v>
          </cell>
          <cell r="E160">
            <v>51700</v>
          </cell>
          <cell r="F160">
            <v>86100</v>
          </cell>
        </row>
        <row r="161">
          <cell r="A161">
            <v>7</v>
          </cell>
          <cell r="C161" t="str">
            <v>IX</v>
          </cell>
          <cell r="D161">
            <v>186600</v>
          </cell>
          <cell r="E161">
            <v>56000</v>
          </cell>
          <cell r="F161">
            <v>93300</v>
          </cell>
        </row>
        <row r="162">
          <cell r="A162">
            <v>8</v>
          </cell>
          <cell r="C162" t="str">
            <v>I</v>
          </cell>
          <cell r="D162">
            <v>70000</v>
          </cell>
          <cell r="E162">
            <v>21000</v>
          </cell>
          <cell r="F162">
            <v>49000</v>
          </cell>
        </row>
        <row r="163">
          <cell r="A163">
            <v>8</v>
          </cell>
          <cell r="C163" t="str">
            <v>II</v>
          </cell>
          <cell r="D163">
            <v>74300</v>
          </cell>
          <cell r="E163">
            <v>22300</v>
          </cell>
          <cell r="F163">
            <v>52000</v>
          </cell>
        </row>
        <row r="164">
          <cell r="A164">
            <v>8</v>
          </cell>
          <cell r="C164" t="str">
            <v>III</v>
          </cell>
          <cell r="D164">
            <v>78300</v>
          </cell>
          <cell r="E164">
            <v>23500</v>
          </cell>
          <cell r="F164">
            <v>54800</v>
          </cell>
        </row>
        <row r="165">
          <cell r="A165">
            <v>8</v>
          </cell>
          <cell r="C165" t="str">
            <v>IV</v>
          </cell>
          <cell r="D165">
            <v>82800</v>
          </cell>
          <cell r="E165">
            <v>24900</v>
          </cell>
          <cell r="F165">
            <v>57900</v>
          </cell>
        </row>
        <row r="166">
          <cell r="A166">
            <v>8</v>
          </cell>
          <cell r="C166" t="str">
            <v>V</v>
          </cell>
          <cell r="D166">
            <v>87000</v>
          </cell>
          <cell r="E166">
            <v>26100</v>
          </cell>
          <cell r="F166">
            <v>60900</v>
          </cell>
        </row>
        <row r="167">
          <cell r="A167">
            <v>8</v>
          </cell>
          <cell r="C167" t="str">
            <v>VI</v>
          </cell>
          <cell r="D167">
            <v>91600</v>
          </cell>
          <cell r="E167">
            <v>27500</v>
          </cell>
          <cell r="F167">
            <v>64100</v>
          </cell>
        </row>
        <row r="168">
          <cell r="A168">
            <v>8</v>
          </cell>
          <cell r="C168" t="str">
            <v>I</v>
          </cell>
          <cell r="D168">
            <v>87100</v>
          </cell>
          <cell r="E168">
            <v>26200</v>
          </cell>
          <cell r="F168">
            <v>60900</v>
          </cell>
        </row>
        <row r="169">
          <cell r="A169">
            <v>8</v>
          </cell>
          <cell r="C169" t="str">
            <v>II</v>
          </cell>
          <cell r="D169">
            <v>91700</v>
          </cell>
          <cell r="E169">
            <v>27600</v>
          </cell>
          <cell r="F169">
            <v>64100</v>
          </cell>
        </row>
        <row r="170">
          <cell r="A170">
            <v>8</v>
          </cell>
          <cell r="C170" t="str">
            <v>III</v>
          </cell>
          <cell r="D170">
            <v>96400</v>
          </cell>
          <cell r="E170">
            <v>29000</v>
          </cell>
          <cell r="F170">
            <v>67400</v>
          </cell>
        </row>
        <row r="171">
          <cell r="A171">
            <v>8</v>
          </cell>
          <cell r="C171" t="str">
            <v>IV</v>
          </cell>
          <cell r="D171">
            <v>102200</v>
          </cell>
          <cell r="E171">
            <v>30700</v>
          </cell>
          <cell r="F171">
            <v>71500</v>
          </cell>
        </row>
        <row r="172">
          <cell r="A172">
            <v>8</v>
          </cell>
          <cell r="C172" t="str">
            <v>V</v>
          </cell>
          <cell r="D172">
            <v>110100</v>
          </cell>
          <cell r="E172">
            <v>33100</v>
          </cell>
          <cell r="F172">
            <v>77000</v>
          </cell>
        </row>
        <row r="173">
          <cell r="A173">
            <v>8</v>
          </cell>
          <cell r="C173" t="str">
            <v>I</v>
          </cell>
          <cell r="D173">
            <v>102300</v>
          </cell>
          <cell r="E173">
            <v>30700</v>
          </cell>
          <cell r="F173">
            <v>71600</v>
          </cell>
        </row>
        <row r="174">
          <cell r="A174">
            <v>8</v>
          </cell>
          <cell r="C174" t="str">
            <v>II</v>
          </cell>
          <cell r="D174">
            <v>110200</v>
          </cell>
          <cell r="E174">
            <v>33100</v>
          </cell>
          <cell r="F174">
            <v>77100</v>
          </cell>
        </row>
        <row r="175">
          <cell r="A175">
            <v>8</v>
          </cell>
          <cell r="C175" t="str">
            <v>III</v>
          </cell>
          <cell r="D175">
            <v>118600</v>
          </cell>
          <cell r="E175">
            <v>35600</v>
          </cell>
          <cell r="F175">
            <v>83000</v>
          </cell>
        </row>
        <row r="176">
          <cell r="A176">
            <v>8</v>
          </cell>
          <cell r="C176" t="str">
            <v>IV</v>
          </cell>
          <cell r="D176">
            <v>127300</v>
          </cell>
          <cell r="E176">
            <v>38200</v>
          </cell>
          <cell r="F176">
            <v>89100</v>
          </cell>
        </row>
        <row r="177">
          <cell r="A177">
            <v>8</v>
          </cell>
          <cell r="C177" t="str">
            <v>V</v>
          </cell>
          <cell r="D177">
            <v>136700</v>
          </cell>
          <cell r="E177">
            <v>41100</v>
          </cell>
          <cell r="F177">
            <v>95600</v>
          </cell>
        </row>
        <row r="178">
          <cell r="A178">
            <v>8</v>
          </cell>
          <cell r="C178" t="str">
            <v>VI</v>
          </cell>
          <cell r="D178">
            <v>147400</v>
          </cell>
          <cell r="E178">
            <v>44300</v>
          </cell>
          <cell r="F178">
            <v>103100</v>
          </cell>
        </row>
        <row r="179">
          <cell r="A179">
            <v>8</v>
          </cell>
          <cell r="C179" t="str">
            <v>VII</v>
          </cell>
          <cell r="D179">
            <v>159000</v>
          </cell>
          <cell r="E179">
            <v>47700</v>
          </cell>
          <cell r="F179">
            <v>111300</v>
          </cell>
        </row>
        <row r="180">
          <cell r="A180">
            <v>8</v>
          </cell>
          <cell r="C180" t="str">
            <v>VIII</v>
          </cell>
          <cell r="D180">
            <v>172200</v>
          </cell>
          <cell r="E180">
            <v>51700</v>
          </cell>
          <cell r="F180">
            <v>120500</v>
          </cell>
        </row>
        <row r="181">
          <cell r="A181">
            <v>8</v>
          </cell>
          <cell r="C181" t="str">
            <v>IX</v>
          </cell>
          <cell r="D181">
            <v>186600</v>
          </cell>
          <cell r="E181">
            <v>56000</v>
          </cell>
          <cell r="F181">
            <v>130600</v>
          </cell>
        </row>
        <row r="182">
          <cell r="A182">
            <v>9</v>
          </cell>
          <cell r="C182" t="str">
            <v>I</v>
          </cell>
          <cell r="D182">
            <v>70000</v>
          </cell>
          <cell r="E182">
            <v>21000</v>
          </cell>
          <cell r="F182">
            <v>66500</v>
          </cell>
        </row>
        <row r="183">
          <cell r="A183">
            <v>9</v>
          </cell>
          <cell r="C183" t="str">
            <v>II</v>
          </cell>
          <cell r="D183">
            <v>74300</v>
          </cell>
          <cell r="E183">
            <v>22300</v>
          </cell>
          <cell r="F183">
            <v>70600</v>
          </cell>
        </row>
        <row r="184">
          <cell r="A184">
            <v>9</v>
          </cell>
          <cell r="C184" t="str">
            <v>III</v>
          </cell>
          <cell r="D184">
            <v>78300</v>
          </cell>
          <cell r="E184">
            <v>23500</v>
          </cell>
          <cell r="F184">
            <v>74400</v>
          </cell>
        </row>
        <row r="185">
          <cell r="A185">
            <v>9</v>
          </cell>
          <cell r="C185" t="str">
            <v>IV</v>
          </cell>
          <cell r="D185">
            <v>82800</v>
          </cell>
          <cell r="E185">
            <v>24900</v>
          </cell>
          <cell r="F185">
            <v>78600</v>
          </cell>
        </row>
        <row r="186">
          <cell r="A186">
            <v>9</v>
          </cell>
          <cell r="C186" t="str">
            <v>V</v>
          </cell>
          <cell r="D186">
            <v>87000</v>
          </cell>
          <cell r="E186">
            <v>26100</v>
          </cell>
          <cell r="F186">
            <v>82700</v>
          </cell>
        </row>
        <row r="187">
          <cell r="A187">
            <v>9</v>
          </cell>
          <cell r="C187" t="str">
            <v>VI</v>
          </cell>
          <cell r="D187">
            <v>91600</v>
          </cell>
          <cell r="E187">
            <v>27500</v>
          </cell>
          <cell r="F187">
            <v>87000</v>
          </cell>
        </row>
        <row r="188">
          <cell r="A188">
            <v>9</v>
          </cell>
          <cell r="C188" t="str">
            <v>I</v>
          </cell>
          <cell r="D188">
            <v>87100</v>
          </cell>
          <cell r="E188">
            <v>26200</v>
          </cell>
          <cell r="F188">
            <v>82700</v>
          </cell>
        </row>
        <row r="189">
          <cell r="A189">
            <v>9</v>
          </cell>
          <cell r="C189" t="str">
            <v>II</v>
          </cell>
          <cell r="D189">
            <v>91700</v>
          </cell>
          <cell r="E189">
            <v>27600</v>
          </cell>
          <cell r="F189">
            <v>87100</v>
          </cell>
        </row>
        <row r="190">
          <cell r="A190">
            <v>9</v>
          </cell>
          <cell r="C190" t="str">
            <v>III</v>
          </cell>
          <cell r="D190">
            <v>96400</v>
          </cell>
          <cell r="E190">
            <v>29000</v>
          </cell>
          <cell r="F190">
            <v>91500</v>
          </cell>
        </row>
        <row r="191">
          <cell r="A191">
            <v>9</v>
          </cell>
          <cell r="C191" t="str">
            <v>IV</v>
          </cell>
          <cell r="D191">
            <v>102200</v>
          </cell>
          <cell r="E191">
            <v>30700</v>
          </cell>
          <cell r="F191">
            <v>97100</v>
          </cell>
        </row>
        <row r="192">
          <cell r="A192">
            <v>9</v>
          </cell>
          <cell r="C192" t="str">
            <v>V</v>
          </cell>
          <cell r="D192">
            <v>110100</v>
          </cell>
          <cell r="E192">
            <v>33100</v>
          </cell>
          <cell r="F192">
            <v>104600</v>
          </cell>
        </row>
        <row r="193">
          <cell r="A193">
            <v>9</v>
          </cell>
          <cell r="C193" t="str">
            <v>I</v>
          </cell>
          <cell r="D193">
            <v>102300</v>
          </cell>
          <cell r="E193">
            <v>30700</v>
          </cell>
          <cell r="F193">
            <v>97200</v>
          </cell>
        </row>
        <row r="194">
          <cell r="A194">
            <v>9</v>
          </cell>
          <cell r="C194" t="str">
            <v>II</v>
          </cell>
          <cell r="D194">
            <v>110200</v>
          </cell>
          <cell r="E194">
            <v>33100</v>
          </cell>
          <cell r="F194">
            <v>104700</v>
          </cell>
        </row>
        <row r="195">
          <cell r="A195">
            <v>9</v>
          </cell>
          <cell r="C195" t="str">
            <v>III</v>
          </cell>
          <cell r="D195">
            <v>118600</v>
          </cell>
          <cell r="E195">
            <v>35600</v>
          </cell>
          <cell r="F195">
            <v>112700</v>
          </cell>
        </row>
        <row r="196">
          <cell r="A196">
            <v>9</v>
          </cell>
          <cell r="C196" t="str">
            <v>IV</v>
          </cell>
          <cell r="D196">
            <v>127300</v>
          </cell>
          <cell r="E196">
            <v>38200</v>
          </cell>
          <cell r="F196">
            <v>121000</v>
          </cell>
        </row>
        <row r="197">
          <cell r="A197">
            <v>9</v>
          </cell>
          <cell r="C197" t="str">
            <v>V</v>
          </cell>
          <cell r="D197">
            <v>136700</v>
          </cell>
          <cell r="E197">
            <v>41100</v>
          </cell>
          <cell r="F197">
            <v>129800</v>
          </cell>
        </row>
        <row r="198">
          <cell r="A198">
            <v>9</v>
          </cell>
          <cell r="C198" t="str">
            <v>VI</v>
          </cell>
          <cell r="D198">
            <v>147400</v>
          </cell>
          <cell r="E198">
            <v>44300</v>
          </cell>
          <cell r="F198">
            <v>140000</v>
          </cell>
        </row>
        <row r="199">
          <cell r="A199">
            <v>9</v>
          </cell>
          <cell r="C199" t="str">
            <v>VII</v>
          </cell>
          <cell r="D199">
            <v>159000</v>
          </cell>
          <cell r="E199">
            <v>47700</v>
          </cell>
          <cell r="F199">
            <v>151100</v>
          </cell>
        </row>
        <row r="200">
          <cell r="A200">
            <v>9</v>
          </cell>
          <cell r="C200" t="str">
            <v>VIII</v>
          </cell>
          <cell r="D200">
            <v>172200</v>
          </cell>
          <cell r="E200">
            <v>51700</v>
          </cell>
          <cell r="F200">
            <v>163600</v>
          </cell>
        </row>
        <row r="201">
          <cell r="A201">
            <v>9</v>
          </cell>
          <cell r="C201" t="str">
            <v>IX</v>
          </cell>
          <cell r="D201">
            <v>186600</v>
          </cell>
          <cell r="E201">
            <v>56000</v>
          </cell>
          <cell r="F201">
            <v>177300</v>
          </cell>
        </row>
      </sheetData>
      <sheetData sheetId="2">
        <row r="1">
          <cell r="A1" t="str">
            <v>APU</v>
          </cell>
        </row>
      </sheetData>
      <sheetData sheetId="3"/>
      <sheetData sheetId="4">
        <row r="1">
          <cell r="A1" t="str">
            <v>ID</v>
          </cell>
        </row>
      </sheetData>
      <sheetData sheetId="5"/>
      <sheetData sheetId="6"/>
      <sheetData sheetId="7">
        <row r="1">
          <cell r="M1" t="str">
            <v>Department Name</v>
          </cell>
        </row>
      </sheetData>
      <sheetData sheetId="8">
        <row r="1">
          <cell r="A1" t="str">
            <v>UCSD ID</v>
          </cell>
        </row>
      </sheetData>
      <sheetData sheetId="9">
        <row r="1">
          <cell r="D1" t="str">
            <v>ucsdId</v>
          </cell>
        </row>
      </sheetData>
      <sheetData sheetId="10">
        <row r="1">
          <cell r="A1" t="str">
            <v>DIS_ACCOUNT_INDEX</v>
          </cell>
        </row>
      </sheetData>
      <sheetData sheetId="11">
        <row r="1">
          <cell r="B1" t="str">
            <v>Employee ID</v>
          </cell>
        </row>
      </sheetData>
      <sheetData sheetId="12">
        <row r="1">
          <cell r="L1" t="str">
            <v>Report ID</v>
          </cell>
        </row>
      </sheetData>
      <sheetData sheetId="13">
        <row r="1">
          <cell r="E1" t="str">
            <v>ID Index</v>
          </cell>
        </row>
      </sheetData>
      <sheetData sheetId="14">
        <row r="1">
          <cell r="A1" t="str">
            <v>UCSD ID</v>
          </cell>
        </row>
      </sheetData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FYSCALES-FY2022"/>
      <sheetName val="smoothing 21-22"/>
      <sheetName val="HSCP Scales-checking"/>
      <sheetName val="Table 1 - UCOP - 21-22"/>
      <sheetName val="HSCP Scales 21-22"/>
      <sheetName val="21-22"/>
      <sheetName val="HSCP Scales 19-20"/>
      <sheetName val="19-2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Adv Filter"/>
      <sheetName val="Filtered 1"/>
      <sheetName val="Sheet2"/>
      <sheetName val="JonWan-pivot-100120-option3"/>
      <sheetName val="Master-Z-pivot"/>
      <sheetName val="JonWan-original-100120-option3"/>
      <sheetName val="JonWan-HSG_LSN-100120"/>
      <sheetName val="MASTER-Z"/>
      <sheetName val="List_HHMI_Ludwig"/>
      <sheetName val="Sheet1"/>
      <sheetName val="PPS-UCP_ID-mapping"/>
      <sheetName val="ECONOMOU,NICOLE IRENE"/>
      <sheetName val="DANIELS,BRIANNE HISAKO"/>
      <sheetName val="FISCHER,KATHLEEN"/>
      <sheetName val="EcoTime Pivot"/>
      <sheetName val="EcoTime SEPT Report"/>
      <sheetName val="Asudani, Ruchita"/>
      <sheetName val="Audit-MSP-Sept2020-backup_from_"/>
    </sheetNames>
    <sheetDataSet>
      <sheetData sheetId="0"/>
      <sheetData sheetId="1">
        <row r="2">
          <cell r="A2">
            <v>2021</v>
          </cell>
          <cell r="B2">
            <v>300</v>
          </cell>
          <cell r="C2" t="str">
            <v>SOM Deans Ofc-Med School</v>
          </cell>
          <cell r="D2" t="str">
            <v>NA</v>
          </cell>
          <cell r="F2" t="str">
            <v>Reyes</v>
          </cell>
          <cell r="G2" t="str">
            <v>MSP</v>
          </cell>
          <cell r="H2" t="str">
            <v>Active</v>
          </cell>
          <cell r="I2">
            <v>10360053</v>
          </cell>
          <cell r="J2" t="e">
            <v>#N/A</v>
          </cell>
          <cell r="K2" t="str">
            <v>Bansal, Preeti</v>
          </cell>
          <cell r="L2" t="str">
            <v>Bansal</v>
          </cell>
          <cell r="M2" t="str">
            <v>Preeti</v>
          </cell>
          <cell r="N2">
            <v>44013</v>
          </cell>
          <cell r="O2">
            <v>44377</v>
          </cell>
          <cell r="P2" t="str">
            <v>0770</v>
          </cell>
          <cell r="Q2" t="str">
            <v>MSP</v>
          </cell>
          <cell r="R2">
            <v>40643856</v>
          </cell>
          <cell r="S2" t="str">
            <v/>
          </cell>
          <cell r="T2" t="str">
            <v>NA</v>
          </cell>
          <cell r="V2">
            <v>321655</v>
          </cell>
          <cell r="W2">
            <v>0.8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321655</v>
          </cell>
          <cell r="AC2">
            <v>19345</v>
          </cell>
          <cell r="AD2">
            <v>0</v>
          </cell>
          <cell r="AE2">
            <v>341000</v>
          </cell>
          <cell r="AF2">
            <v>341000</v>
          </cell>
          <cell r="AG2">
            <v>0.8</v>
          </cell>
          <cell r="AH2">
            <v>272800</v>
          </cell>
          <cell r="AI2">
            <v>0</v>
          </cell>
          <cell r="AJ2"/>
          <cell r="AK2"/>
          <cell r="AN2"/>
          <cell r="AO2"/>
          <cell r="AP2"/>
          <cell r="AR2">
            <v>272800</v>
          </cell>
          <cell r="AS2">
            <v>44013</v>
          </cell>
          <cell r="AT2">
            <v>44377</v>
          </cell>
          <cell r="AU2" t="str">
            <v>MSP with PNZ and PSZ</v>
          </cell>
          <cell r="AV2">
            <v>43998</v>
          </cell>
          <cell r="AW2" t="str">
            <v>Reyes, J.</v>
          </cell>
          <cell r="BB2" t="str">
            <v>ARC0273393 - UCPATH UNPAID 10/17-12/10 - ARC0290488</v>
          </cell>
          <cell r="BC2" t="str">
            <v>D</v>
          </cell>
          <cell r="BE2" t="str">
            <v>N</v>
          </cell>
          <cell r="BF2"/>
          <cell r="BG2" t="str">
            <v>pbansal@ucsd.edu</v>
          </cell>
          <cell r="BH2" t="str">
            <v>Riley Choi - OPH</v>
          </cell>
          <cell r="BI2">
            <v>1</v>
          </cell>
          <cell r="BJ2">
            <v>30020</v>
          </cell>
          <cell r="BK2">
            <v>22733.33</v>
          </cell>
          <cell r="BL2">
            <v>21443.67</v>
          </cell>
          <cell r="BM2">
            <v>1289.67</v>
          </cell>
          <cell r="BN2"/>
          <cell r="BR2">
            <v>163.31</v>
          </cell>
          <cell r="BS2">
            <v>25157.905500000001</v>
          </cell>
        </row>
        <row r="3">
          <cell r="A3">
            <v>2021</v>
          </cell>
          <cell r="B3">
            <v>300</v>
          </cell>
          <cell r="C3" t="str">
            <v>SOM Deans Ofc-Med School</v>
          </cell>
          <cell r="D3" t="str">
            <v>NA</v>
          </cell>
          <cell r="F3" t="str">
            <v>Reyes</v>
          </cell>
          <cell r="G3" t="str">
            <v>MSP</v>
          </cell>
          <cell r="H3" t="str">
            <v>Active</v>
          </cell>
          <cell r="I3">
            <v>10364686</v>
          </cell>
          <cell r="J3" t="e">
            <v>#N/A</v>
          </cell>
          <cell r="K3" t="str">
            <v>Scher, Colin</v>
          </cell>
          <cell r="L3" t="str">
            <v>Scher</v>
          </cell>
          <cell r="M3" t="str">
            <v>Colin</v>
          </cell>
          <cell r="N3">
            <v>44013</v>
          </cell>
          <cell r="O3">
            <v>44377</v>
          </cell>
          <cell r="P3" t="str">
            <v>0771</v>
          </cell>
          <cell r="Q3" t="str">
            <v>MSP</v>
          </cell>
          <cell r="R3">
            <v>40658926</v>
          </cell>
          <cell r="S3" t="str">
            <v/>
          </cell>
          <cell r="T3" t="str">
            <v>NA</v>
          </cell>
          <cell r="V3">
            <v>114800</v>
          </cell>
          <cell r="W3">
            <v>0.51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114800</v>
          </cell>
          <cell r="AC3">
            <v>5200</v>
          </cell>
          <cell r="AD3">
            <v>0</v>
          </cell>
          <cell r="AE3">
            <v>120000</v>
          </cell>
          <cell r="AF3">
            <v>120000</v>
          </cell>
          <cell r="AG3">
            <v>0.51</v>
          </cell>
          <cell r="AH3">
            <v>61200</v>
          </cell>
          <cell r="AI3">
            <v>0</v>
          </cell>
          <cell r="AJ3"/>
          <cell r="AK3"/>
          <cell r="AN3"/>
          <cell r="AO3"/>
          <cell r="AP3"/>
          <cell r="AR3">
            <v>61200</v>
          </cell>
          <cell r="AS3">
            <v>44013</v>
          </cell>
          <cell r="AT3">
            <v>44377</v>
          </cell>
          <cell r="AU3" t="str">
            <v>MSP with PNZ and PSZ</v>
          </cell>
          <cell r="AV3">
            <v>44000</v>
          </cell>
          <cell r="AW3" t="str">
            <v>Reyes, J.</v>
          </cell>
          <cell r="BB3" t="str">
            <v>ARC0273254</v>
          </cell>
          <cell r="BC3" t="str">
            <v>D</v>
          </cell>
          <cell r="BE3" t="str">
            <v>N</v>
          </cell>
          <cell r="BF3"/>
          <cell r="BG3" t="str">
            <v>cascher@ucsd.edu</v>
          </cell>
          <cell r="BH3" t="str">
            <v>11/14/17 - ARC0208688 - Per SSM, removed 40 vac hours for Sep (ARC0207766). SL
8/8/17 - ARC0199730 - Per SSM, removed 32 vac hours for June. SL
6/7/17 - ARC0196470 - Per SM, removed April 48 VAC hours (ARC0191308); EE pushing into negative. SL</v>
          </cell>
          <cell r="BI3">
            <v>1</v>
          </cell>
          <cell r="BJ3">
            <v>30020</v>
          </cell>
          <cell r="BK3">
            <v>5100</v>
          </cell>
          <cell r="BL3">
            <v>4879</v>
          </cell>
          <cell r="BM3">
            <v>221</v>
          </cell>
          <cell r="BN3"/>
          <cell r="BR3">
            <v>57.47</v>
          </cell>
          <cell r="BS3">
            <v>3159.7005999999997</v>
          </cell>
        </row>
        <row r="4">
          <cell r="A4">
            <v>2021</v>
          </cell>
          <cell r="B4">
            <v>300</v>
          </cell>
          <cell r="C4" t="str">
            <v>SOM Deans Ofc-Med School</v>
          </cell>
          <cell r="D4" t="str">
            <v>NA</v>
          </cell>
          <cell r="F4" t="str">
            <v>Reyes</v>
          </cell>
          <cell r="G4" t="str">
            <v>MSP</v>
          </cell>
          <cell r="H4" t="str">
            <v>Active</v>
          </cell>
          <cell r="I4">
            <v>10367063</v>
          </cell>
          <cell r="J4" t="e">
            <v>#N/A</v>
          </cell>
          <cell r="K4" t="str">
            <v>Moll, Angela</v>
          </cell>
          <cell r="L4" t="str">
            <v>Moll</v>
          </cell>
          <cell r="M4" t="str">
            <v>Angela</v>
          </cell>
          <cell r="N4">
            <v>44013</v>
          </cell>
          <cell r="O4">
            <v>44377</v>
          </cell>
          <cell r="P4" t="str">
            <v>0770</v>
          </cell>
          <cell r="Q4" t="str">
            <v>MSP</v>
          </cell>
          <cell r="R4">
            <v>40656064</v>
          </cell>
          <cell r="S4" t="str">
            <v/>
          </cell>
          <cell r="T4" t="str">
            <v>NA</v>
          </cell>
          <cell r="V4">
            <v>321655</v>
          </cell>
          <cell r="W4">
            <v>0.8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321655</v>
          </cell>
          <cell r="AC4">
            <v>19345</v>
          </cell>
          <cell r="AD4">
            <v>0</v>
          </cell>
          <cell r="AE4">
            <v>341000</v>
          </cell>
          <cell r="AF4">
            <v>341000</v>
          </cell>
          <cell r="AG4">
            <v>0.8</v>
          </cell>
          <cell r="AH4">
            <v>272800</v>
          </cell>
          <cell r="AI4">
            <v>0</v>
          </cell>
          <cell r="AJ4"/>
          <cell r="AK4"/>
          <cell r="AN4"/>
          <cell r="AO4"/>
          <cell r="AP4"/>
          <cell r="AR4">
            <v>272800</v>
          </cell>
          <cell r="AS4">
            <v>44013</v>
          </cell>
          <cell r="AT4">
            <v>44377</v>
          </cell>
          <cell r="AU4" t="str">
            <v>MSP with PNZ and PSZ</v>
          </cell>
          <cell r="AV4">
            <v>43999</v>
          </cell>
          <cell r="AW4" t="str">
            <v>Reyes, J.</v>
          </cell>
          <cell r="BB4" t="str">
            <v>ARC0273392</v>
          </cell>
          <cell r="BC4" t="str">
            <v>D</v>
          </cell>
          <cell r="BE4" t="str">
            <v>N</v>
          </cell>
          <cell r="BF4"/>
          <cell r="BG4" t="str">
            <v>amoll@ucsd.edu</v>
          </cell>
          <cell r="BH4" t="str">
            <v>Riley Choi - OPH</v>
          </cell>
          <cell r="BI4">
            <v>1</v>
          </cell>
          <cell r="BJ4">
            <v>30020</v>
          </cell>
          <cell r="BK4">
            <v>22733.33</v>
          </cell>
          <cell r="BL4">
            <v>21443.67</v>
          </cell>
          <cell r="BM4">
            <v>1289.67</v>
          </cell>
          <cell r="BN4"/>
          <cell r="BR4">
            <v>163.31</v>
          </cell>
          <cell r="BS4">
            <v>25157.905500000001</v>
          </cell>
        </row>
        <row r="5">
          <cell r="A5">
            <v>2021</v>
          </cell>
          <cell r="B5">
            <v>300</v>
          </cell>
          <cell r="C5" t="str">
            <v>SOM Deans Ofc-Med School</v>
          </cell>
          <cell r="D5" t="str">
            <v>NA</v>
          </cell>
          <cell r="F5" t="str">
            <v>Reyes</v>
          </cell>
          <cell r="G5" t="str">
            <v>MSP</v>
          </cell>
          <cell r="H5" t="str">
            <v>Active</v>
          </cell>
          <cell r="I5">
            <v>10370858</v>
          </cell>
          <cell r="J5" t="e">
            <v>#N/A</v>
          </cell>
          <cell r="K5" t="str">
            <v>O'halloran, Henry</v>
          </cell>
          <cell r="L5" t="str">
            <v>O'halloran</v>
          </cell>
          <cell r="M5" t="str">
            <v>Henry</v>
          </cell>
          <cell r="N5">
            <v>44013</v>
          </cell>
          <cell r="O5">
            <v>44377</v>
          </cell>
          <cell r="P5" t="str">
            <v>0770</v>
          </cell>
          <cell r="Q5" t="str">
            <v>MSP</v>
          </cell>
          <cell r="R5">
            <v>40656849</v>
          </cell>
          <cell r="S5" t="str">
            <v/>
          </cell>
          <cell r="T5" t="str">
            <v>NA</v>
          </cell>
          <cell r="V5">
            <v>321655</v>
          </cell>
          <cell r="W5">
            <v>0.75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321655</v>
          </cell>
          <cell r="AC5">
            <v>19345</v>
          </cell>
          <cell r="AD5">
            <v>0</v>
          </cell>
          <cell r="AE5">
            <v>341000</v>
          </cell>
          <cell r="AF5">
            <v>341000</v>
          </cell>
          <cell r="AG5">
            <v>0.75</v>
          </cell>
          <cell r="AH5">
            <v>255750</v>
          </cell>
          <cell r="AI5">
            <v>0</v>
          </cell>
          <cell r="AJ5"/>
          <cell r="AK5"/>
          <cell r="AN5"/>
          <cell r="AO5"/>
          <cell r="AP5"/>
          <cell r="AR5">
            <v>255750</v>
          </cell>
          <cell r="AS5">
            <v>44013</v>
          </cell>
          <cell r="AT5">
            <v>44377</v>
          </cell>
          <cell r="AU5" t="str">
            <v>MSP with PNZ and PSZ</v>
          </cell>
          <cell r="AV5">
            <v>43999</v>
          </cell>
          <cell r="AW5" t="str">
            <v>Reyes, J.</v>
          </cell>
          <cell r="BB5" t="str">
            <v>ARC0273391</v>
          </cell>
          <cell r="BC5" t="str">
            <v>D</v>
          </cell>
          <cell r="BE5" t="str">
            <v>N</v>
          </cell>
          <cell r="BF5"/>
          <cell r="BG5" t="str">
            <v>hsohalloran@ucsd.edu</v>
          </cell>
          <cell r="BH5" t="str">
            <v>11/14/17 - ARC020688 - Per SSM, removed 32 vac for Sep (ARC0207766). SL
11/6/17 - ARC0204323 - Per SSM, remove 96 VAC hours for July (ARC0202072) will be processed as NO PAY. SL
6/7/17 - ARC0196470 - Per SM, remove April 48 VAC hours (ARC0191308). SL</v>
          </cell>
          <cell r="BI5">
            <v>1</v>
          </cell>
          <cell r="BJ5">
            <v>30020</v>
          </cell>
          <cell r="BK5">
            <v>21312.5</v>
          </cell>
          <cell r="BL5">
            <v>20103.439999999999</v>
          </cell>
          <cell r="BM5">
            <v>1209.06</v>
          </cell>
          <cell r="BN5"/>
          <cell r="BR5">
            <v>163.31</v>
          </cell>
          <cell r="BS5">
            <v>25157.905500000001</v>
          </cell>
        </row>
        <row r="6">
          <cell r="A6">
            <v>2021</v>
          </cell>
          <cell r="B6">
            <v>301</v>
          </cell>
          <cell r="C6" t="str">
            <v>Family Medicine and Public Health</v>
          </cell>
          <cell r="D6" t="str">
            <v>DFM</v>
          </cell>
          <cell r="F6" t="str">
            <v>Reyes</v>
          </cell>
          <cell r="G6" t="str">
            <v>MSP</v>
          </cell>
          <cell r="H6" t="str">
            <v>Active</v>
          </cell>
          <cell r="I6">
            <v>10359881</v>
          </cell>
          <cell r="J6" t="e">
            <v>#N/A</v>
          </cell>
          <cell r="K6" t="str">
            <v>King, Hollis</v>
          </cell>
          <cell r="L6" t="str">
            <v>King</v>
          </cell>
          <cell r="M6" t="str">
            <v>Hollis</v>
          </cell>
          <cell r="N6">
            <v>43983</v>
          </cell>
          <cell r="O6">
            <v>44347</v>
          </cell>
          <cell r="P6" t="str">
            <v>0771</v>
          </cell>
          <cell r="Q6" t="str">
            <v>MSP</v>
          </cell>
          <cell r="R6">
            <v>40665970</v>
          </cell>
          <cell r="S6" t="str">
            <v/>
          </cell>
          <cell r="T6" t="str">
            <v>NA</v>
          </cell>
          <cell r="V6">
            <v>174400</v>
          </cell>
          <cell r="W6">
            <v>0.5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174400</v>
          </cell>
          <cell r="AC6">
            <v>0</v>
          </cell>
          <cell r="AD6">
            <v>0</v>
          </cell>
          <cell r="AE6">
            <v>174400</v>
          </cell>
          <cell r="AF6">
            <v>174400</v>
          </cell>
          <cell r="AG6">
            <v>0.5</v>
          </cell>
          <cell r="AH6">
            <v>87200</v>
          </cell>
          <cell r="AI6">
            <v>0</v>
          </cell>
          <cell r="AJ6"/>
          <cell r="AK6"/>
          <cell r="AN6"/>
          <cell r="AO6"/>
          <cell r="AP6"/>
          <cell r="AR6">
            <v>87200</v>
          </cell>
          <cell r="AS6">
            <v>43983</v>
          </cell>
          <cell r="AT6">
            <v>44347</v>
          </cell>
          <cell r="AU6" t="str">
            <v>MSP with PNZ and PSZ</v>
          </cell>
          <cell r="AV6">
            <v>43955</v>
          </cell>
          <cell r="AW6" t="str">
            <v>Reyes, J.</v>
          </cell>
          <cell r="BC6" t="str">
            <v>D</v>
          </cell>
          <cell r="BE6" t="str">
            <v>Y</v>
          </cell>
          <cell r="BF6" t="str">
            <v>Sub 2</v>
          </cell>
          <cell r="BG6" t="str">
            <v>hhking@ucsd.edu</v>
          </cell>
          <cell r="BI6">
            <v>0</v>
          </cell>
          <cell r="BJ6">
            <v>30121</v>
          </cell>
          <cell r="BK6" t="str">
            <v>EcoTime</v>
          </cell>
          <cell r="BL6">
            <v>7266.67</v>
          </cell>
          <cell r="BM6">
            <v>0</v>
          </cell>
          <cell r="BN6"/>
          <cell r="BR6">
            <v>83.52</v>
          </cell>
          <cell r="BS6">
            <v>7349.7599999999993</v>
          </cell>
        </row>
        <row r="7">
          <cell r="A7">
            <v>2021</v>
          </cell>
          <cell r="B7">
            <v>301</v>
          </cell>
          <cell r="C7" t="str">
            <v>Family Medicine and Public Health</v>
          </cell>
          <cell r="D7" t="str">
            <v>DFM</v>
          </cell>
          <cell r="F7" t="str">
            <v>Reyes</v>
          </cell>
          <cell r="G7" t="str">
            <v>MSP</v>
          </cell>
          <cell r="H7" t="str">
            <v>Active</v>
          </cell>
          <cell r="I7">
            <v>10361429</v>
          </cell>
          <cell r="J7" t="e">
            <v>#N/A</v>
          </cell>
          <cell r="K7" t="str">
            <v>Lee, Robert Y</v>
          </cell>
          <cell r="L7" t="str">
            <v>Lee</v>
          </cell>
          <cell r="M7" t="str">
            <v>Robert Y</v>
          </cell>
          <cell r="N7">
            <v>44013</v>
          </cell>
          <cell r="O7">
            <v>44377</v>
          </cell>
          <cell r="P7" t="str">
            <v>0770</v>
          </cell>
          <cell r="Q7" t="str">
            <v>MSP</v>
          </cell>
          <cell r="R7">
            <v>40642900</v>
          </cell>
          <cell r="S7" t="str">
            <v/>
          </cell>
          <cell r="T7" t="str">
            <v>NA</v>
          </cell>
          <cell r="V7">
            <v>151600</v>
          </cell>
          <cell r="W7">
            <v>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151600</v>
          </cell>
          <cell r="AC7">
            <v>0</v>
          </cell>
          <cell r="AD7">
            <v>0</v>
          </cell>
          <cell r="AE7">
            <v>151600</v>
          </cell>
          <cell r="AF7">
            <v>151600</v>
          </cell>
          <cell r="AG7">
            <v>1</v>
          </cell>
          <cell r="AH7">
            <v>151600</v>
          </cell>
          <cell r="AI7">
            <v>0</v>
          </cell>
          <cell r="AJ7">
            <v>42743</v>
          </cell>
          <cell r="AK7">
            <v>65381</v>
          </cell>
          <cell r="AL7" t="str">
            <v>00/03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R7">
            <v>151600</v>
          </cell>
          <cell r="AS7">
            <v>44013</v>
          </cell>
          <cell r="AT7">
            <v>44377</v>
          </cell>
          <cell r="AU7" t="str">
            <v>MSP with PNZ and PSZ</v>
          </cell>
          <cell r="AV7">
            <v>43955</v>
          </cell>
          <cell r="AW7" t="str">
            <v>Reyes, J.</v>
          </cell>
          <cell r="BC7" t="str">
            <v>D</v>
          </cell>
          <cell r="BE7" t="str">
            <v>Y</v>
          </cell>
          <cell r="BF7" t="str">
            <v>Sub 2</v>
          </cell>
          <cell r="BG7" t="str">
            <v>ryl009@ucsd.edu</v>
          </cell>
          <cell r="BH7" t="str">
            <v>DFM</v>
          </cell>
          <cell r="BI7">
            <v>0</v>
          </cell>
          <cell r="BJ7">
            <v>30120</v>
          </cell>
          <cell r="BK7" t="str">
            <v>EcoTime</v>
          </cell>
          <cell r="BL7">
            <v>12633.33</v>
          </cell>
          <cell r="BM7">
            <v>0</v>
          </cell>
          <cell r="BN7"/>
          <cell r="BR7">
            <v>72.61</v>
          </cell>
          <cell r="BS7">
            <v>6770.8824999999997</v>
          </cell>
        </row>
        <row r="8">
          <cell r="A8">
            <v>2021</v>
          </cell>
          <cell r="B8">
            <v>301</v>
          </cell>
          <cell r="C8" t="str">
            <v>Family Medicine and Public Health</v>
          </cell>
          <cell r="D8" t="str">
            <v>DFM</v>
          </cell>
          <cell r="F8" t="str">
            <v>Reyes</v>
          </cell>
          <cell r="G8" t="str">
            <v>MSP</v>
          </cell>
          <cell r="H8" t="str">
            <v>Active</v>
          </cell>
          <cell r="I8">
            <v>10361439</v>
          </cell>
          <cell r="J8" t="e">
            <v>#N/A</v>
          </cell>
          <cell r="K8" t="str">
            <v>Wang, Mary Jen Wei</v>
          </cell>
          <cell r="L8" t="str">
            <v>Wang</v>
          </cell>
          <cell r="M8" t="str">
            <v>Mary</v>
          </cell>
          <cell r="N8">
            <v>44013</v>
          </cell>
          <cell r="O8">
            <v>44377</v>
          </cell>
          <cell r="P8" t="str">
            <v>0771</v>
          </cell>
          <cell r="Q8" t="str">
            <v>MSP</v>
          </cell>
          <cell r="R8">
            <v>40712413</v>
          </cell>
          <cell r="S8" t="str">
            <v/>
          </cell>
          <cell r="T8" t="str">
            <v>NA</v>
          </cell>
          <cell r="V8">
            <v>136000</v>
          </cell>
          <cell r="W8">
            <v>1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136000</v>
          </cell>
          <cell r="AC8">
            <v>0</v>
          </cell>
          <cell r="AD8">
            <v>0</v>
          </cell>
          <cell r="AE8">
            <v>136000</v>
          </cell>
          <cell r="AF8">
            <v>136000</v>
          </cell>
          <cell r="AG8">
            <v>1</v>
          </cell>
          <cell r="AH8">
            <v>136000</v>
          </cell>
          <cell r="AI8">
            <v>0</v>
          </cell>
          <cell r="AJ8"/>
          <cell r="AK8"/>
          <cell r="AN8"/>
          <cell r="AO8"/>
          <cell r="AP8"/>
          <cell r="AR8">
            <v>136000</v>
          </cell>
          <cell r="AS8">
            <v>44013</v>
          </cell>
          <cell r="AT8">
            <v>44377</v>
          </cell>
          <cell r="AU8" t="str">
            <v>MSP with PNZ and PSZ</v>
          </cell>
          <cell r="AV8">
            <v>43955</v>
          </cell>
          <cell r="AW8" t="str">
            <v>Reyes, J.</v>
          </cell>
          <cell r="BC8" t="str">
            <v>D</v>
          </cell>
          <cell r="BE8" t="str">
            <v>Y</v>
          </cell>
          <cell r="BF8" t="str">
            <v>Sub 2</v>
          </cell>
          <cell r="BG8" t="str">
            <v>mjw011@ucsd.edu</v>
          </cell>
          <cell r="BI8">
            <v>0</v>
          </cell>
          <cell r="BJ8">
            <v>30121</v>
          </cell>
          <cell r="BK8" t="str">
            <v>EcoTime</v>
          </cell>
          <cell r="BL8">
            <v>11333.33</v>
          </cell>
          <cell r="BM8">
            <v>0</v>
          </cell>
          <cell r="BN8"/>
          <cell r="BR8">
            <v>65.13</v>
          </cell>
          <cell r="BS8">
            <v>6447.87</v>
          </cell>
        </row>
        <row r="9">
          <cell r="A9">
            <v>2022</v>
          </cell>
          <cell r="B9">
            <v>301</v>
          </cell>
          <cell r="C9" t="str">
            <v>Family Medicine and Public Health</v>
          </cell>
          <cell r="D9" t="str">
            <v>DFM</v>
          </cell>
          <cell r="F9" t="str">
            <v>Reyes</v>
          </cell>
          <cell r="G9" t="str">
            <v>MSP</v>
          </cell>
          <cell r="H9" t="str">
            <v>Active</v>
          </cell>
          <cell r="I9">
            <v>10364956</v>
          </cell>
          <cell r="J9" t="e">
            <v>#N/A</v>
          </cell>
          <cell r="K9" t="str">
            <v>Portera, Ariel Mia</v>
          </cell>
          <cell r="L9" t="str">
            <v>Portera</v>
          </cell>
          <cell r="M9" t="str">
            <v>Ariel</v>
          </cell>
          <cell r="N9">
            <v>44075</v>
          </cell>
          <cell r="O9">
            <v>44439</v>
          </cell>
          <cell r="P9" t="str">
            <v>0772</v>
          </cell>
          <cell r="Q9" t="str">
            <v>MSP</v>
          </cell>
          <cell r="R9">
            <v>40738657</v>
          </cell>
          <cell r="S9" t="str">
            <v/>
          </cell>
          <cell r="T9" t="str">
            <v>NA</v>
          </cell>
          <cell r="V9">
            <v>99700</v>
          </cell>
          <cell r="W9">
            <v>1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99700</v>
          </cell>
          <cell r="AC9">
            <v>0</v>
          </cell>
          <cell r="AD9">
            <v>0</v>
          </cell>
          <cell r="AE9">
            <v>99700</v>
          </cell>
          <cell r="AF9">
            <v>99700</v>
          </cell>
          <cell r="AG9">
            <v>1</v>
          </cell>
          <cell r="AH9">
            <v>99700</v>
          </cell>
          <cell r="AI9">
            <v>0</v>
          </cell>
          <cell r="AJ9"/>
          <cell r="AK9"/>
          <cell r="AN9"/>
          <cell r="AO9"/>
          <cell r="AP9"/>
          <cell r="AR9">
            <v>99700</v>
          </cell>
          <cell r="AS9">
            <v>44075</v>
          </cell>
          <cell r="AT9">
            <v>44439</v>
          </cell>
          <cell r="AU9" t="str">
            <v>MSP with PNZ and PSZ</v>
          </cell>
          <cell r="AV9">
            <v>44040</v>
          </cell>
          <cell r="AW9" t="str">
            <v>Tam, S.</v>
          </cell>
          <cell r="BB9" t="str">
            <v>ARC0287981 - Base only</v>
          </cell>
          <cell r="BC9" t="str">
            <v>X</v>
          </cell>
          <cell r="BE9" t="str">
            <v>Y</v>
          </cell>
          <cell r="BF9" t="str">
            <v>Sub 2</v>
          </cell>
          <cell r="BG9" t="str">
            <v>aportera@ucsd.edu</v>
          </cell>
          <cell r="BI9">
            <v>0</v>
          </cell>
          <cell r="BJ9">
            <v>30119</v>
          </cell>
          <cell r="BK9" t="str">
            <v>EcoTime</v>
          </cell>
          <cell r="BL9">
            <v>8308.33</v>
          </cell>
          <cell r="BM9">
            <v>0</v>
          </cell>
          <cell r="BN9"/>
          <cell r="BR9">
            <v>47.75</v>
          </cell>
          <cell r="BS9">
            <v>8404</v>
          </cell>
        </row>
        <row r="10">
          <cell r="A10">
            <v>2021</v>
          </cell>
          <cell r="B10">
            <v>301</v>
          </cell>
          <cell r="C10" t="str">
            <v>Family Medicine and Public Health</v>
          </cell>
          <cell r="D10" t="str">
            <v>NA</v>
          </cell>
          <cell r="F10" t="str">
            <v>Reyes</v>
          </cell>
          <cell r="G10" t="str">
            <v>MSP</v>
          </cell>
          <cell r="H10" t="str">
            <v>Active</v>
          </cell>
          <cell r="I10">
            <v>10358643</v>
          </cell>
          <cell r="J10" t="e">
            <v>#N/A</v>
          </cell>
          <cell r="K10" t="str">
            <v>Kumar, Robert</v>
          </cell>
          <cell r="L10" t="str">
            <v>Kumar</v>
          </cell>
          <cell r="M10" t="str">
            <v>Robert</v>
          </cell>
          <cell r="N10">
            <v>44013</v>
          </cell>
          <cell r="O10">
            <v>44377</v>
          </cell>
          <cell r="P10" t="str">
            <v>0770</v>
          </cell>
          <cell r="Q10" t="str">
            <v>MSP</v>
          </cell>
          <cell r="R10">
            <v>40644762</v>
          </cell>
          <cell r="S10" t="str">
            <v/>
          </cell>
          <cell r="T10" t="str">
            <v>NA</v>
          </cell>
          <cell r="V10">
            <v>180600</v>
          </cell>
          <cell r="W10">
            <v>0.3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180600</v>
          </cell>
          <cell r="AC10">
            <v>77400</v>
          </cell>
          <cell r="AD10">
            <v>0</v>
          </cell>
          <cell r="AE10">
            <v>258000</v>
          </cell>
          <cell r="AF10">
            <v>258000</v>
          </cell>
          <cell r="AG10">
            <v>0.3</v>
          </cell>
          <cell r="AH10">
            <v>77400</v>
          </cell>
          <cell r="AI10">
            <v>0</v>
          </cell>
          <cell r="AJ10"/>
          <cell r="AK10"/>
          <cell r="AN10"/>
          <cell r="AO10"/>
          <cell r="AP10"/>
          <cell r="AR10">
            <v>77400</v>
          </cell>
          <cell r="AS10">
            <v>44013</v>
          </cell>
          <cell r="AT10">
            <v>44377</v>
          </cell>
          <cell r="AU10" t="str">
            <v>MSP with PNZ and PSZ</v>
          </cell>
          <cell r="AV10">
            <v>43956</v>
          </cell>
          <cell r="AW10" t="str">
            <v>Reyes, J.</v>
          </cell>
          <cell r="BB10" t="str">
            <v>Incentive Pay Only</v>
          </cell>
          <cell r="BC10" t="str">
            <v>D</v>
          </cell>
          <cell r="BE10" t="str">
            <v>Y</v>
          </cell>
          <cell r="BF10" t="str">
            <v>Sub 2</v>
          </cell>
          <cell r="BG10" t="str">
            <v>rok008@ucsd.edu</v>
          </cell>
          <cell r="BH10" t="str">
            <v>Pace Program, no MTE set up needed, only PSZ/PNZ SSM</v>
          </cell>
          <cell r="BI10">
            <v>0</v>
          </cell>
          <cell r="BJ10">
            <v>30120</v>
          </cell>
          <cell r="BK10" t="str">
            <v>EcoTime</v>
          </cell>
          <cell r="BL10">
            <v>4515</v>
          </cell>
          <cell r="BM10">
            <v>1935</v>
          </cell>
          <cell r="BN10"/>
          <cell r="BR10">
            <v>123.56</v>
          </cell>
          <cell r="BS10" t="e">
            <v>#N/A</v>
          </cell>
        </row>
        <row r="11">
          <cell r="A11">
            <v>2021</v>
          </cell>
          <cell r="B11">
            <v>301</v>
          </cell>
          <cell r="C11" t="str">
            <v>Family Medicine and Public Health</v>
          </cell>
          <cell r="D11" t="str">
            <v>NA</v>
          </cell>
          <cell r="F11" t="str">
            <v>Reyes</v>
          </cell>
          <cell r="G11" t="str">
            <v>MSP</v>
          </cell>
          <cell r="H11" t="str">
            <v>Active</v>
          </cell>
          <cell r="I11">
            <v>10359954</v>
          </cell>
          <cell r="J11" t="e">
            <v>#N/A</v>
          </cell>
          <cell r="K11" t="str">
            <v>Bruno, Emily Kathleen</v>
          </cell>
          <cell r="L11" t="str">
            <v>Bruno</v>
          </cell>
          <cell r="M11" t="str">
            <v>Emily</v>
          </cell>
          <cell r="N11">
            <v>44013</v>
          </cell>
          <cell r="O11">
            <v>44377</v>
          </cell>
          <cell r="P11" t="str">
            <v>0771</v>
          </cell>
          <cell r="Q11" t="str">
            <v>MSP</v>
          </cell>
          <cell r="R11">
            <v>40645562</v>
          </cell>
          <cell r="S11" t="str">
            <v/>
          </cell>
          <cell r="T11" t="str">
            <v>NA</v>
          </cell>
          <cell r="V11">
            <v>208800</v>
          </cell>
          <cell r="W11">
            <v>0.2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208800</v>
          </cell>
          <cell r="AC11">
            <v>0</v>
          </cell>
          <cell r="AD11">
            <v>0</v>
          </cell>
          <cell r="AE11">
            <v>208800</v>
          </cell>
          <cell r="AF11">
            <v>208800</v>
          </cell>
          <cell r="AG11">
            <v>0.2</v>
          </cell>
          <cell r="AH11">
            <v>41760</v>
          </cell>
          <cell r="AI11">
            <v>0</v>
          </cell>
          <cell r="AJ11"/>
          <cell r="AK11"/>
          <cell r="AN11"/>
          <cell r="AO11"/>
          <cell r="AP11"/>
          <cell r="AR11">
            <v>41760</v>
          </cell>
          <cell r="AS11">
            <v>44013</v>
          </cell>
          <cell r="AT11">
            <v>44377</v>
          </cell>
          <cell r="AU11" t="str">
            <v>MSP without incentive</v>
          </cell>
          <cell r="AV11">
            <v>44000</v>
          </cell>
          <cell r="AW11" t="str">
            <v>Reyes, J.</v>
          </cell>
          <cell r="BB11" t="str">
            <v>ARC0285499</v>
          </cell>
          <cell r="BC11" t="str">
            <v>X</v>
          </cell>
          <cell r="BE11" t="str">
            <v>Y</v>
          </cell>
          <cell r="BF11" t="str">
            <v>Sub 2</v>
          </cell>
          <cell r="BG11" t="str">
            <v>ebruno@ucsd.edu</v>
          </cell>
          <cell r="BI11">
            <v>0</v>
          </cell>
          <cell r="BJ11">
            <v>30119</v>
          </cell>
          <cell r="BK11" t="str">
            <v>EcoTime</v>
          </cell>
          <cell r="BL11">
            <v>3480</v>
          </cell>
          <cell r="BM11">
            <v>0</v>
          </cell>
          <cell r="BN11"/>
          <cell r="BR11">
            <v>100</v>
          </cell>
          <cell r="BS11">
            <v>1800</v>
          </cell>
        </row>
        <row r="12">
          <cell r="A12">
            <v>2021</v>
          </cell>
          <cell r="B12">
            <v>301</v>
          </cell>
          <cell r="C12" t="str">
            <v>Family Medicine and Public Health</v>
          </cell>
          <cell r="D12" t="str">
            <v>NA</v>
          </cell>
          <cell r="F12" t="str">
            <v>Reyes</v>
          </cell>
          <cell r="G12" t="str">
            <v>MSP</v>
          </cell>
          <cell r="H12" t="str">
            <v>Active</v>
          </cell>
          <cell r="I12">
            <v>10361430</v>
          </cell>
          <cell r="J12" t="e">
            <v>#N/A</v>
          </cell>
          <cell r="K12" t="str">
            <v>Chen, Karen Chi-Lynn</v>
          </cell>
          <cell r="L12" t="str">
            <v>Chen</v>
          </cell>
          <cell r="M12" t="str">
            <v>Karen</v>
          </cell>
          <cell r="N12">
            <v>43816</v>
          </cell>
          <cell r="O12">
            <v>44181</v>
          </cell>
          <cell r="P12" t="str">
            <v>0771</v>
          </cell>
          <cell r="Q12" t="str">
            <v>MSP</v>
          </cell>
          <cell r="R12">
            <v>40642899</v>
          </cell>
          <cell r="S12" t="str">
            <v/>
          </cell>
          <cell r="T12" t="str">
            <v>NA</v>
          </cell>
          <cell r="V12">
            <v>114800</v>
          </cell>
          <cell r="W12">
            <v>0.2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114800</v>
          </cell>
          <cell r="AC12">
            <v>0</v>
          </cell>
          <cell r="AD12">
            <v>0</v>
          </cell>
          <cell r="AE12">
            <v>114800</v>
          </cell>
          <cell r="AF12">
            <v>114800</v>
          </cell>
          <cell r="AG12">
            <v>0.2</v>
          </cell>
          <cell r="AH12">
            <v>22960</v>
          </cell>
          <cell r="AI12">
            <v>0</v>
          </cell>
          <cell r="AJ12">
            <v>43739</v>
          </cell>
          <cell r="AK12">
            <v>65381</v>
          </cell>
          <cell r="AL12" t="str">
            <v>00/06</v>
          </cell>
          <cell r="AM12">
            <v>8</v>
          </cell>
          <cell r="AN12">
            <v>122318</v>
          </cell>
          <cell r="AO12">
            <v>193873</v>
          </cell>
          <cell r="AP12">
            <v>316191</v>
          </cell>
          <cell r="AR12">
            <v>339151</v>
          </cell>
          <cell r="AS12">
            <v>43816</v>
          </cell>
          <cell r="AT12">
            <v>44181</v>
          </cell>
          <cell r="AU12" t="str">
            <v>MSP with PNZ only</v>
          </cell>
          <cell r="AV12">
            <v>43760</v>
          </cell>
          <cell r="BB12" t="str">
            <v>MSP renewal</v>
          </cell>
          <cell r="BC12" t="str">
            <v>D</v>
          </cell>
          <cell r="BE12" t="str">
            <v>Y</v>
          </cell>
          <cell r="BF12" t="str">
            <v>Sub 2</v>
          </cell>
          <cell r="BG12" t="str">
            <v>kcc010@ucsd.edu</v>
          </cell>
          <cell r="BH12" t="str">
            <v>PNZ/PSZ only; No MTE set up needed.</v>
          </cell>
          <cell r="BI12">
            <v>0</v>
          </cell>
          <cell r="BJ12">
            <v>30620</v>
          </cell>
          <cell r="BK12" t="str">
            <v>EcoTime</v>
          </cell>
          <cell r="BL12">
            <v>1913.33</v>
          </cell>
          <cell r="BM12">
            <v>0</v>
          </cell>
          <cell r="BN12"/>
          <cell r="BR12">
            <v>54.98</v>
          </cell>
          <cell r="BS12" t="e">
            <v>#N/A</v>
          </cell>
        </row>
        <row r="13">
          <cell r="A13">
            <v>2021</v>
          </cell>
          <cell r="B13">
            <v>301</v>
          </cell>
          <cell r="C13" t="str">
            <v>Family Medicine and Public Health</v>
          </cell>
          <cell r="D13" t="str">
            <v>NA</v>
          </cell>
          <cell r="F13" t="str">
            <v>Reyes</v>
          </cell>
          <cell r="G13" t="str">
            <v>MSP</v>
          </cell>
          <cell r="H13" t="str">
            <v>Active</v>
          </cell>
          <cell r="I13">
            <v>10362390</v>
          </cell>
          <cell r="J13" t="e">
            <v>#N/A</v>
          </cell>
          <cell r="K13" t="str">
            <v>Romero, Camila</v>
          </cell>
          <cell r="L13" t="str">
            <v>Romero</v>
          </cell>
          <cell r="M13" t="str">
            <v>Camila</v>
          </cell>
          <cell r="N13">
            <v>44013</v>
          </cell>
          <cell r="O13">
            <v>44377</v>
          </cell>
          <cell r="P13" t="str">
            <v>0771</v>
          </cell>
          <cell r="Q13" t="str">
            <v>MSP</v>
          </cell>
          <cell r="R13">
            <v>40658410</v>
          </cell>
          <cell r="S13" t="str">
            <v/>
          </cell>
          <cell r="T13" t="str">
            <v>NA</v>
          </cell>
          <cell r="V13">
            <v>208800</v>
          </cell>
          <cell r="W13">
            <v>0.2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208800</v>
          </cell>
          <cell r="AC13">
            <v>0</v>
          </cell>
          <cell r="AD13">
            <v>0</v>
          </cell>
          <cell r="AE13">
            <v>208800</v>
          </cell>
          <cell r="AF13">
            <v>208800</v>
          </cell>
          <cell r="AG13">
            <v>0.2</v>
          </cell>
          <cell r="AH13">
            <v>41760</v>
          </cell>
          <cell r="AI13">
            <v>0</v>
          </cell>
          <cell r="AJ13"/>
          <cell r="AK13"/>
          <cell r="AN13"/>
          <cell r="AO13"/>
          <cell r="AP13"/>
          <cell r="AR13">
            <v>41760</v>
          </cell>
          <cell r="AS13">
            <v>44013</v>
          </cell>
          <cell r="AT13">
            <v>44377</v>
          </cell>
          <cell r="AU13" t="str">
            <v>MSP without incentive</v>
          </cell>
          <cell r="AV13">
            <v>43941</v>
          </cell>
          <cell r="BC13" t="str">
            <v>M</v>
          </cell>
          <cell r="BE13" t="str">
            <v>Y</v>
          </cell>
          <cell r="BF13" t="str">
            <v>Sub 2</v>
          </cell>
          <cell r="BG13" t="str">
            <v>cxromero@ucsd.edu</v>
          </cell>
          <cell r="BH13" t="str">
            <v>Sub 2 - MTE reporting</v>
          </cell>
          <cell r="BI13">
            <v>0</v>
          </cell>
          <cell r="BJ13">
            <v>30120</v>
          </cell>
          <cell r="BK13" t="str">
            <v>EcoTime</v>
          </cell>
          <cell r="BL13">
            <v>3480</v>
          </cell>
          <cell r="BM13">
            <v>0</v>
          </cell>
          <cell r="BN13"/>
          <cell r="BR13">
            <v>100</v>
          </cell>
          <cell r="BS13" t="e">
            <v>#N/A</v>
          </cell>
        </row>
        <row r="14">
          <cell r="A14">
            <v>2021</v>
          </cell>
          <cell r="B14">
            <v>301</v>
          </cell>
          <cell r="C14" t="str">
            <v>Family Medicine and Public Health</v>
          </cell>
          <cell r="D14" t="str">
            <v>NA</v>
          </cell>
          <cell r="F14" t="str">
            <v>Reyes</v>
          </cell>
          <cell r="G14" t="str">
            <v>MSP</v>
          </cell>
          <cell r="H14" t="str">
            <v>Active</v>
          </cell>
          <cell r="I14">
            <v>10364418</v>
          </cell>
          <cell r="J14" t="e">
            <v>#N/A</v>
          </cell>
          <cell r="K14" t="str">
            <v>Waalen, Jill</v>
          </cell>
          <cell r="L14" t="str">
            <v>Waalen</v>
          </cell>
          <cell r="M14" t="str">
            <v>Jill</v>
          </cell>
          <cell r="N14">
            <v>44013</v>
          </cell>
          <cell r="O14">
            <v>44377</v>
          </cell>
          <cell r="P14" t="str">
            <v>0770</v>
          </cell>
          <cell r="Q14" t="str">
            <v>MSP</v>
          </cell>
          <cell r="R14">
            <v>40661425</v>
          </cell>
          <cell r="S14" t="str">
            <v/>
          </cell>
          <cell r="T14" t="str">
            <v>NA</v>
          </cell>
          <cell r="V14">
            <v>143500</v>
          </cell>
          <cell r="W14">
            <v>0.42499999999999999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143500</v>
          </cell>
          <cell r="AC14">
            <v>36500</v>
          </cell>
          <cell r="AD14">
            <v>0</v>
          </cell>
          <cell r="AE14">
            <v>180000</v>
          </cell>
          <cell r="AF14">
            <v>180000</v>
          </cell>
          <cell r="AG14">
            <v>0.42499999999999999</v>
          </cell>
          <cell r="AH14">
            <v>76500</v>
          </cell>
          <cell r="AI14">
            <v>0</v>
          </cell>
          <cell r="AJ14"/>
          <cell r="AK14"/>
          <cell r="AN14"/>
          <cell r="AO14"/>
          <cell r="AP14"/>
          <cell r="AR14">
            <v>76500</v>
          </cell>
          <cell r="AS14">
            <v>44013</v>
          </cell>
          <cell r="AT14">
            <v>44377</v>
          </cell>
          <cell r="AU14" t="str">
            <v>MSP with PNZ only</v>
          </cell>
          <cell r="AV14">
            <v>43942</v>
          </cell>
          <cell r="BC14" t="str">
            <v>N</v>
          </cell>
          <cell r="BE14" t="str">
            <v>Y</v>
          </cell>
          <cell r="BF14"/>
          <cell r="BG14" t="str">
            <v>jwaalen@ucsd.edu</v>
          </cell>
          <cell r="BI14">
            <v>0</v>
          </cell>
          <cell r="BJ14">
            <v>30120</v>
          </cell>
          <cell r="BK14">
            <v>6375</v>
          </cell>
          <cell r="BL14">
            <v>5082.29</v>
          </cell>
          <cell r="BM14">
            <v>1292.71</v>
          </cell>
          <cell r="BN14"/>
          <cell r="BS14" t="e">
            <v>#N/A</v>
          </cell>
        </row>
        <row r="15">
          <cell r="A15">
            <v>2021</v>
          </cell>
          <cell r="B15">
            <v>301</v>
          </cell>
          <cell r="C15" t="str">
            <v>Family Medicine and Public Health</v>
          </cell>
          <cell r="D15" t="str">
            <v>NA</v>
          </cell>
          <cell r="F15" t="str">
            <v>Reyes</v>
          </cell>
          <cell r="G15" t="str">
            <v>MSP</v>
          </cell>
          <cell r="H15" t="str">
            <v>Active</v>
          </cell>
          <cell r="I15">
            <v>10364654</v>
          </cell>
          <cell r="J15" t="e">
            <v>#N/A</v>
          </cell>
          <cell r="K15" t="str">
            <v>Saxe, Gordon</v>
          </cell>
          <cell r="L15" t="str">
            <v>Saxe</v>
          </cell>
          <cell r="M15" t="str">
            <v>Gordon</v>
          </cell>
          <cell r="N15">
            <v>44013</v>
          </cell>
          <cell r="O15">
            <v>44377</v>
          </cell>
          <cell r="P15" t="str">
            <v>0771</v>
          </cell>
          <cell r="Q15" t="str">
            <v>MSP</v>
          </cell>
          <cell r="R15">
            <v>40658903</v>
          </cell>
          <cell r="S15" t="str">
            <v/>
          </cell>
          <cell r="T15" t="str">
            <v>NA</v>
          </cell>
          <cell r="V15">
            <v>175800</v>
          </cell>
          <cell r="W15">
            <v>1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175800</v>
          </cell>
          <cell r="AC15">
            <v>0</v>
          </cell>
          <cell r="AD15">
            <v>0</v>
          </cell>
          <cell r="AE15">
            <v>175800</v>
          </cell>
          <cell r="AF15">
            <v>175800</v>
          </cell>
          <cell r="AG15">
            <v>1</v>
          </cell>
          <cell r="AH15">
            <v>175800</v>
          </cell>
          <cell r="AI15">
            <v>0</v>
          </cell>
          <cell r="AJ15"/>
          <cell r="AK15"/>
          <cell r="AN15"/>
          <cell r="AO15"/>
          <cell r="AP15"/>
          <cell r="AR15">
            <v>175800</v>
          </cell>
          <cell r="AS15">
            <v>44013</v>
          </cell>
          <cell r="AT15">
            <v>44377</v>
          </cell>
          <cell r="AU15" t="str">
            <v>MSP with PNZ and PSZ</v>
          </cell>
          <cell r="AV15">
            <v>43963</v>
          </cell>
          <cell r="AW15" t="str">
            <v>Reyes, J.</v>
          </cell>
          <cell r="BC15" t="str">
            <v>D</v>
          </cell>
          <cell r="BE15" t="str">
            <v>Y</v>
          </cell>
          <cell r="BF15" t="str">
            <v>Sub 2</v>
          </cell>
          <cell r="BG15" t="str">
            <v>gsaxe@ucsd.edu</v>
          </cell>
          <cell r="BI15">
            <v>0</v>
          </cell>
          <cell r="BJ15">
            <v>30120</v>
          </cell>
          <cell r="BK15" t="str">
            <v>EcoTime</v>
          </cell>
          <cell r="BL15">
            <v>14650</v>
          </cell>
          <cell r="BM15">
            <v>0</v>
          </cell>
          <cell r="BN15"/>
          <cell r="BR15">
            <v>84.2</v>
          </cell>
          <cell r="BS15">
            <v>14819.2</v>
          </cell>
        </row>
        <row r="16">
          <cell r="A16">
            <v>2021</v>
          </cell>
          <cell r="B16">
            <v>301</v>
          </cell>
          <cell r="C16" t="str">
            <v>Family Medicine and Public Health</v>
          </cell>
          <cell r="D16" t="str">
            <v>NA</v>
          </cell>
          <cell r="F16" t="str">
            <v>Reyes</v>
          </cell>
          <cell r="G16" t="str">
            <v>MSP</v>
          </cell>
          <cell r="H16" t="str">
            <v>Active</v>
          </cell>
          <cell r="I16">
            <v>10365272</v>
          </cell>
          <cell r="J16" t="e">
            <v>#N/A</v>
          </cell>
          <cell r="K16" t="str">
            <v>White, Zena Tamar</v>
          </cell>
          <cell r="L16" t="str">
            <v>White</v>
          </cell>
          <cell r="M16" t="str">
            <v>Zena Tamar</v>
          </cell>
          <cell r="N16">
            <v>44013</v>
          </cell>
          <cell r="O16">
            <v>44377</v>
          </cell>
          <cell r="P16" t="str">
            <v>0771</v>
          </cell>
          <cell r="Q16" t="str">
            <v>MSP</v>
          </cell>
          <cell r="R16">
            <v>40661789</v>
          </cell>
          <cell r="S16" t="str">
            <v/>
          </cell>
          <cell r="T16" t="str">
            <v>NA</v>
          </cell>
          <cell r="V16">
            <v>208800</v>
          </cell>
          <cell r="W16">
            <v>0.2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208800</v>
          </cell>
          <cell r="AC16">
            <v>0</v>
          </cell>
          <cell r="AD16">
            <v>0</v>
          </cell>
          <cell r="AE16">
            <v>208800</v>
          </cell>
          <cell r="AF16">
            <v>208800</v>
          </cell>
          <cell r="AG16">
            <v>0.2</v>
          </cell>
          <cell r="AH16">
            <v>41760</v>
          </cell>
          <cell r="AI16">
            <v>0</v>
          </cell>
          <cell r="AJ16"/>
          <cell r="AK16"/>
          <cell r="AN16"/>
          <cell r="AO16"/>
          <cell r="AP16"/>
          <cell r="AR16">
            <v>41760</v>
          </cell>
          <cell r="AS16">
            <v>44013</v>
          </cell>
          <cell r="AT16">
            <v>44377</v>
          </cell>
          <cell r="AU16" t="str">
            <v>MSP without incentive</v>
          </cell>
          <cell r="AV16">
            <v>43865</v>
          </cell>
          <cell r="AW16" t="str">
            <v>Taylor, J.</v>
          </cell>
          <cell r="BB16" t="str">
            <v>MSP renewal to align with FY. Appt extended in PPS due to updated UCPath process flow.</v>
          </cell>
          <cell r="BC16" t="str">
            <v>M</v>
          </cell>
          <cell r="BE16" t="str">
            <v>Y</v>
          </cell>
          <cell r="BF16" t="str">
            <v>Sub 2</v>
          </cell>
          <cell r="BG16" t="str">
            <v>zwhite@ucsd.edu</v>
          </cell>
          <cell r="BH16" t="str">
            <v>PNZ/PSZ only; No MTE set up needed.
 Z_tamar@yahoo.com</v>
          </cell>
          <cell r="BI16">
            <v>0</v>
          </cell>
          <cell r="BJ16">
            <v>30120</v>
          </cell>
          <cell r="BK16" t="str">
            <v>EcoTime</v>
          </cell>
          <cell r="BL16">
            <v>3480</v>
          </cell>
          <cell r="BM16">
            <v>0</v>
          </cell>
          <cell r="BN16"/>
          <cell r="BR16">
            <v>100</v>
          </cell>
          <cell r="BS16" t="e">
            <v>#N/A</v>
          </cell>
        </row>
        <row r="17">
          <cell r="A17">
            <v>2021</v>
          </cell>
          <cell r="B17">
            <v>301</v>
          </cell>
          <cell r="C17" t="str">
            <v>Family Medicine and Public Health</v>
          </cell>
          <cell r="D17" t="str">
            <v>NA</v>
          </cell>
          <cell r="F17" t="str">
            <v>Reyes</v>
          </cell>
          <cell r="G17" t="str">
            <v>MSP</v>
          </cell>
          <cell r="H17" t="str">
            <v>Active</v>
          </cell>
          <cell r="I17">
            <v>10365850</v>
          </cell>
          <cell r="J17" t="e">
            <v>#N/A</v>
          </cell>
          <cell r="K17" t="str">
            <v>Redfern, Charles</v>
          </cell>
          <cell r="L17" t="str">
            <v>Redfern</v>
          </cell>
          <cell r="M17" t="str">
            <v>Charles</v>
          </cell>
          <cell r="N17">
            <v>44013</v>
          </cell>
          <cell r="O17">
            <v>44377</v>
          </cell>
          <cell r="P17" t="str">
            <v>0771</v>
          </cell>
          <cell r="Q17" t="str">
            <v>MSP</v>
          </cell>
          <cell r="R17">
            <v>40658041</v>
          </cell>
          <cell r="S17" t="str">
            <v/>
          </cell>
          <cell r="T17" t="str">
            <v>NA</v>
          </cell>
          <cell r="V17">
            <v>126420</v>
          </cell>
          <cell r="W17">
            <v>0.2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126420</v>
          </cell>
          <cell r="AC17">
            <v>54180</v>
          </cell>
          <cell r="AD17">
            <v>0</v>
          </cell>
          <cell r="AE17">
            <v>180600</v>
          </cell>
          <cell r="AF17">
            <v>180600</v>
          </cell>
          <cell r="AG17">
            <v>0.2</v>
          </cell>
          <cell r="AH17">
            <v>36120</v>
          </cell>
          <cell r="AI17">
            <v>0</v>
          </cell>
          <cell r="AJ17"/>
          <cell r="AK17"/>
          <cell r="AN17"/>
          <cell r="AO17"/>
          <cell r="AP17"/>
          <cell r="AR17">
            <v>36120</v>
          </cell>
          <cell r="AS17">
            <v>44013</v>
          </cell>
          <cell r="AT17">
            <v>44377</v>
          </cell>
          <cell r="AU17" t="str">
            <v>MSP with PNZ and PSZ</v>
          </cell>
          <cell r="AV17">
            <v>43942</v>
          </cell>
          <cell r="AW17" t="str">
            <v>Reyes, J.</v>
          </cell>
          <cell r="BB17" t="str">
            <v>Incentive Pay Only</v>
          </cell>
          <cell r="BC17" t="str">
            <v>D</v>
          </cell>
          <cell r="BE17" t="str">
            <v>Y</v>
          </cell>
          <cell r="BF17" t="str">
            <v>Sub 2</v>
          </cell>
          <cell r="BG17" t="str">
            <v>credfern@ucsd.edu</v>
          </cell>
          <cell r="BH17" t="str">
            <v>Pace Program, no MTE set up needed.  Only PSZ/PNZ SSM</v>
          </cell>
          <cell r="BI17">
            <v>0</v>
          </cell>
          <cell r="BJ17">
            <v>30120</v>
          </cell>
          <cell r="BK17" t="str">
            <v>EcoTime</v>
          </cell>
          <cell r="BL17">
            <v>2107</v>
          </cell>
          <cell r="BM17">
            <v>903</v>
          </cell>
          <cell r="BN17"/>
          <cell r="BR17">
            <v>86.49</v>
          </cell>
          <cell r="BS17" t="e">
            <v>#N/A</v>
          </cell>
        </row>
        <row r="18">
          <cell r="A18">
            <v>2021</v>
          </cell>
          <cell r="B18">
            <v>301</v>
          </cell>
          <cell r="C18" t="str">
            <v>Family Medicine and Public Health</v>
          </cell>
          <cell r="D18" t="str">
            <v>NA</v>
          </cell>
          <cell r="F18" t="str">
            <v>Reyes</v>
          </cell>
          <cell r="G18" t="str">
            <v>MSP</v>
          </cell>
          <cell r="H18" t="str">
            <v>Active</v>
          </cell>
          <cell r="I18">
            <v>10366242</v>
          </cell>
          <cell r="J18" t="e">
            <v>#N/A</v>
          </cell>
          <cell r="K18" t="str">
            <v>MOYA, MARY RICHARDS</v>
          </cell>
          <cell r="L18" t="str">
            <v>MOYA</v>
          </cell>
          <cell r="M18" t="str">
            <v>MARY</v>
          </cell>
          <cell r="N18">
            <v>44013</v>
          </cell>
          <cell r="O18">
            <v>44377</v>
          </cell>
          <cell r="P18" t="str">
            <v>0771</v>
          </cell>
          <cell r="Q18" t="str">
            <v>MSP</v>
          </cell>
          <cell r="R18">
            <v>40658192</v>
          </cell>
          <cell r="S18" t="str">
            <v/>
          </cell>
          <cell r="T18" t="str">
            <v>NA</v>
          </cell>
          <cell r="V18">
            <v>208800</v>
          </cell>
          <cell r="W18">
            <v>0.2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208800</v>
          </cell>
          <cell r="AC18">
            <v>0</v>
          </cell>
          <cell r="AD18">
            <v>0</v>
          </cell>
          <cell r="AE18">
            <v>208800</v>
          </cell>
          <cell r="AF18">
            <v>208800</v>
          </cell>
          <cell r="AG18">
            <v>0.2</v>
          </cell>
          <cell r="AH18">
            <v>41760</v>
          </cell>
          <cell r="AI18">
            <v>0</v>
          </cell>
          <cell r="AJ18"/>
          <cell r="AK18"/>
          <cell r="AN18"/>
          <cell r="AO18"/>
          <cell r="AP18"/>
          <cell r="AR18">
            <v>41760</v>
          </cell>
          <cell r="AS18">
            <v>43975</v>
          </cell>
          <cell r="AT18">
            <v>44377</v>
          </cell>
          <cell r="AU18" t="str">
            <v>MSP without incentive</v>
          </cell>
          <cell r="AV18">
            <v>43879</v>
          </cell>
          <cell r="BB18" t="str">
            <v>MTE / ARC0274470 - MSP contract was realigned to FY eff. 7/1/20</v>
          </cell>
          <cell r="BC18" t="str">
            <v>M</v>
          </cell>
          <cell r="BE18" t="str">
            <v>Y</v>
          </cell>
          <cell r="BF18" t="str">
            <v>Sub 2</v>
          </cell>
          <cell r="BG18" t="str">
            <v>mmoya@ucsd.edu</v>
          </cell>
          <cell r="BH18" t="str">
            <v>5/23/19 - ARC0253570 MTE submission</v>
          </cell>
          <cell r="BI18">
            <v>0</v>
          </cell>
          <cell r="BJ18">
            <v>30120</v>
          </cell>
          <cell r="BK18" t="str">
            <v>EcoTime</v>
          </cell>
          <cell r="BL18">
            <v>3480</v>
          </cell>
          <cell r="BM18">
            <v>0</v>
          </cell>
          <cell r="BN18"/>
          <cell r="BR18">
            <v>100</v>
          </cell>
          <cell r="BS18" t="e">
            <v>#N/A</v>
          </cell>
        </row>
        <row r="19">
          <cell r="A19">
            <v>2021</v>
          </cell>
          <cell r="B19">
            <v>301</v>
          </cell>
          <cell r="C19" t="str">
            <v>Family Medicine and Public Health</v>
          </cell>
          <cell r="D19" t="str">
            <v>NA</v>
          </cell>
          <cell r="F19" t="str">
            <v>Reyes</v>
          </cell>
          <cell r="G19" t="str">
            <v>MSP</v>
          </cell>
          <cell r="H19" t="str">
            <v>Active</v>
          </cell>
          <cell r="I19">
            <v>10366502</v>
          </cell>
          <cell r="J19" t="e">
            <v>#N/A</v>
          </cell>
          <cell r="K19" t="str">
            <v>Young, Todd B</v>
          </cell>
          <cell r="L19" t="str">
            <v>Young</v>
          </cell>
          <cell r="M19" t="str">
            <v>Todd</v>
          </cell>
          <cell r="N19">
            <v>44013</v>
          </cell>
          <cell r="O19">
            <v>44377</v>
          </cell>
          <cell r="P19" t="str">
            <v>0770</v>
          </cell>
          <cell r="Q19" t="str">
            <v>MSP</v>
          </cell>
          <cell r="R19">
            <v>40662266</v>
          </cell>
          <cell r="S19" t="str">
            <v/>
          </cell>
          <cell r="T19" t="str">
            <v>NA</v>
          </cell>
          <cell r="V19">
            <v>143500</v>
          </cell>
          <cell r="W19">
            <v>0.2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143500</v>
          </cell>
          <cell r="AC19">
            <v>1500</v>
          </cell>
          <cell r="AD19">
            <v>0</v>
          </cell>
          <cell r="AE19">
            <v>145000</v>
          </cell>
          <cell r="AF19">
            <v>145000</v>
          </cell>
          <cell r="AG19">
            <v>0.2</v>
          </cell>
          <cell r="AH19">
            <v>29000</v>
          </cell>
          <cell r="AI19">
            <v>0</v>
          </cell>
          <cell r="AJ19"/>
          <cell r="AK19"/>
          <cell r="AN19"/>
          <cell r="AO19"/>
          <cell r="AP19"/>
          <cell r="AR19">
            <v>29000</v>
          </cell>
          <cell r="AS19">
            <v>44013</v>
          </cell>
          <cell r="AT19">
            <v>44377</v>
          </cell>
          <cell r="AU19" t="str">
            <v>MSP with PNZ and PSZ</v>
          </cell>
          <cell r="AV19">
            <v>43893</v>
          </cell>
          <cell r="AW19" t="str">
            <v>Reyes, J.</v>
          </cell>
          <cell r="BB19" t="str">
            <v>PACE - Incentive Pay Only</v>
          </cell>
          <cell r="BC19" t="str">
            <v>D</v>
          </cell>
          <cell r="BE19" t="str">
            <v>Y</v>
          </cell>
          <cell r="BF19" t="str">
            <v>Sub 2</v>
          </cell>
          <cell r="BG19" t="str">
            <v>tbyoung@ucsd.edu</v>
          </cell>
          <cell r="BH19" t="str">
            <v>Pace Program no MTE set up needed. Only PSZ/PNZ SSM</v>
          </cell>
          <cell r="BI19">
            <v>0</v>
          </cell>
          <cell r="BJ19">
            <v>30120</v>
          </cell>
          <cell r="BK19" t="str">
            <v>EcoTime</v>
          </cell>
          <cell r="BL19">
            <v>2391.67</v>
          </cell>
          <cell r="BM19">
            <v>25</v>
          </cell>
          <cell r="BN19"/>
          <cell r="BR19">
            <v>69.44</v>
          </cell>
          <cell r="BS19" t="e">
            <v>#N/A</v>
          </cell>
        </row>
        <row r="20">
          <cell r="A20">
            <v>2021</v>
          </cell>
          <cell r="B20">
            <v>301</v>
          </cell>
          <cell r="C20" t="str">
            <v>Family Medicine and Public Health</v>
          </cell>
          <cell r="D20" t="str">
            <v>NA</v>
          </cell>
          <cell r="F20" t="str">
            <v>Reyes</v>
          </cell>
          <cell r="G20" t="str">
            <v>MSP</v>
          </cell>
          <cell r="H20" t="str">
            <v>Active</v>
          </cell>
          <cell r="I20">
            <v>10366818</v>
          </cell>
          <cell r="J20" t="e">
            <v>#N/A</v>
          </cell>
          <cell r="K20" t="str">
            <v>Sozanski, Jesse</v>
          </cell>
          <cell r="L20" t="str">
            <v>Sozanski</v>
          </cell>
          <cell r="M20" t="str">
            <v>Jesse</v>
          </cell>
          <cell r="N20">
            <v>44013</v>
          </cell>
          <cell r="O20">
            <v>44377</v>
          </cell>
          <cell r="P20" t="str">
            <v>0771</v>
          </cell>
          <cell r="Q20" t="str">
            <v>MSP</v>
          </cell>
          <cell r="R20">
            <v>40659853</v>
          </cell>
          <cell r="S20" t="str">
            <v/>
          </cell>
          <cell r="T20" t="str">
            <v>NA</v>
          </cell>
          <cell r="V20">
            <v>129200</v>
          </cell>
          <cell r="W20">
            <v>0.75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129200</v>
          </cell>
          <cell r="AC20">
            <v>0</v>
          </cell>
          <cell r="AD20">
            <v>0</v>
          </cell>
          <cell r="AE20">
            <v>129200</v>
          </cell>
          <cell r="AF20">
            <v>129200</v>
          </cell>
          <cell r="AG20">
            <v>0.75</v>
          </cell>
          <cell r="AH20">
            <v>96900</v>
          </cell>
          <cell r="AI20">
            <v>0</v>
          </cell>
          <cell r="AJ20"/>
          <cell r="AK20"/>
          <cell r="AN20"/>
          <cell r="AO20"/>
          <cell r="AP20"/>
          <cell r="AR20">
            <v>96900</v>
          </cell>
          <cell r="AS20">
            <v>44013</v>
          </cell>
          <cell r="AT20">
            <v>44377</v>
          </cell>
          <cell r="AU20" t="str">
            <v>MSP with PNZ and PSZ</v>
          </cell>
          <cell r="AV20">
            <v>43955</v>
          </cell>
          <cell r="AW20" t="str">
            <v>Reyes, J.</v>
          </cell>
          <cell r="BC20" t="str">
            <v>D</v>
          </cell>
          <cell r="BE20" t="str">
            <v>Y</v>
          </cell>
          <cell r="BF20" t="str">
            <v>Sub 2</v>
          </cell>
          <cell r="BG20" t="str">
            <v>jsozanski@ucsd.edu</v>
          </cell>
          <cell r="BH20" t="str">
            <v>DFM</v>
          </cell>
          <cell r="BI20">
            <v>0</v>
          </cell>
          <cell r="BJ20">
            <v>30120</v>
          </cell>
          <cell r="BK20" t="str">
            <v>EcoTime</v>
          </cell>
          <cell r="BL20">
            <v>8075</v>
          </cell>
          <cell r="BM20">
            <v>0</v>
          </cell>
          <cell r="BN20"/>
          <cell r="BR20">
            <v>61.88</v>
          </cell>
          <cell r="BS20" t="e">
            <v>#N/A</v>
          </cell>
        </row>
        <row r="21">
          <cell r="A21">
            <v>2021</v>
          </cell>
          <cell r="B21">
            <v>301</v>
          </cell>
          <cell r="C21" t="str">
            <v>Family Medicine and Public Health</v>
          </cell>
          <cell r="D21" t="str">
            <v>NA</v>
          </cell>
          <cell r="F21" t="str">
            <v>Reyes</v>
          </cell>
          <cell r="G21" t="str">
            <v>MSP</v>
          </cell>
          <cell r="H21" t="str">
            <v>Active</v>
          </cell>
          <cell r="I21">
            <v>10367043</v>
          </cell>
          <cell r="J21" t="e">
            <v>#N/A</v>
          </cell>
          <cell r="K21" t="str">
            <v>Miller, Stephen</v>
          </cell>
          <cell r="L21" t="str">
            <v>Miller</v>
          </cell>
          <cell r="M21" t="str">
            <v>Stephen</v>
          </cell>
          <cell r="N21">
            <v>44013</v>
          </cell>
          <cell r="O21">
            <v>44377</v>
          </cell>
          <cell r="P21" t="str">
            <v>0770</v>
          </cell>
          <cell r="Q21" t="str">
            <v>MSP</v>
          </cell>
          <cell r="R21">
            <v>40656054</v>
          </cell>
          <cell r="S21" t="str">
            <v/>
          </cell>
          <cell r="T21" t="str">
            <v>NA</v>
          </cell>
          <cell r="V21">
            <v>143500</v>
          </cell>
          <cell r="W21">
            <v>0.25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143500</v>
          </cell>
          <cell r="AC21">
            <v>21300</v>
          </cell>
          <cell r="AD21">
            <v>0</v>
          </cell>
          <cell r="AE21">
            <v>164800</v>
          </cell>
          <cell r="AF21">
            <v>164800</v>
          </cell>
          <cell r="AG21">
            <v>0.25</v>
          </cell>
          <cell r="AH21">
            <v>41200</v>
          </cell>
          <cell r="AI21">
            <v>0</v>
          </cell>
          <cell r="AJ21"/>
          <cell r="AK21"/>
          <cell r="AN21"/>
          <cell r="AO21"/>
          <cell r="AP21"/>
          <cell r="AR21">
            <v>41200</v>
          </cell>
          <cell r="AS21">
            <v>44013</v>
          </cell>
          <cell r="AT21">
            <v>44377</v>
          </cell>
          <cell r="AU21" t="str">
            <v>MSP with PNZ only</v>
          </cell>
          <cell r="AV21">
            <v>43886</v>
          </cell>
          <cell r="AW21" t="str">
            <v>Taylor, J.</v>
          </cell>
          <cell r="BC21" t="str">
            <v>N</v>
          </cell>
          <cell r="BE21" t="str">
            <v>Y</v>
          </cell>
          <cell r="BF21"/>
          <cell r="BG21" t="str">
            <v>s1miller@ucsd.edu</v>
          </cell>
          <cell r="BI21">
            <v>0</v>
          </cell>
          <cell r="BJ21">
            <v>30120</v>
          </cell>
          <cell r="BK21">
            <v>3433.33</v>
          </cell>
          <cell r="BL21">
            <v>2989.58</v>
          </cell>
          <cell r="BM21">
            <v>443.75</v>
          </cell>
          <cell r="BN21"/>
          <cell r="BR21">
            <v>78.930000000000007</v>
          </cell>
          <cell r="BS21" t="e">
            <v>#N/A</v>
          </cell>
        </row>
        <row r="22">
          <cell r="A22">
            <v>2021</v>
          </cell>
          <cell r="B22">
            <v>301</v>
          </cell>
          <cell r="C22" t="str">
            <v>Family Medicine and Public Health</v>
          </cell>
          <cell r="D22" t="str">
            <v>NA</v>
          </cell>
          <cell r="F22" t="str">
            <v>Reyes</v>
          </cell>
          <cell r="G22" t="str">
            <v>MSP</v>
          </cell>
          <cell r="H22" t="str">
            <v>Active</v>
          </cell>
          <cell r="I22">
            <v>10367338</v>
          </cell>
          <cell r="J22" t="e">
            <v>#N/A</v>
          </cell>
          <cell r="K22" t="str">
            <v>Dimmock, David Paul</v>
          </cell>
          <cell r="L22" t="str">
            <v>Dimmock</v>
          </cell>
          <cell r="M22" t="str">
            <v>David Paul</v>
          </cell>
          <cell r="N22">
            <v>44013</v>
          </cell>
          <cell r="O22">
            <v>44377</v>
          </cell>
          <cell r="P22" t="str">
            <v>0771</v>
          </cell>
          <cell r="Q22" t="str">
            <v>MSP</v>
          </cell>
          <cell r="R22">
            <v>40650853</v>
          </cell>
          <cell r="S22" t="str">
            <v/>
          </cell>
          <cell r="T22" t="str">
            <v>NA</v>
          </cell>
          <cell r="V22">
            <v>208800</v>
          </cell>
          <cell r="W22">
            <v>0.2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208800</v>
          </cell>
          <cell r="AC22">
            <v>0</v>
          </cell>
          <cell r="AD22">
            <v>0</v>
          </cell>
          <cell r="AE22">
            <v>208800</v>
          </cell>
          <cell r="AF22">
            <v>208800</v>
          </cell>
          <cell r="AG22">
            <v>0.2</v>
          </cell>
          <cell r="AH22">
            <v>41760</v>
          </cell>
          <cell r="AI22">
            <v>0</v>
          </cell>
          <cell r="AJ22"/>
          <cell r="AK22"/>
          <cell r="AN22"/>
          <cell r="AO22"/>
          <cell r="AP22"/>
          <cell r="AR22">
            <v>41760</v>
          </cell>
          <cell r="AS22">
            <v>44013</v>
          </cell>
          <cell r="AT22">
            <v>44377</v>
          </cell>
          <cell r="AU22" t="str">
            <v>MSP without incentive</v>
          </cell>
          <cell r="AV22">
            <v>43889</v>
          </cell>
          <cell r="AW22" t="str">
            <v>Reyes, J.</v>
          </cell>
          <cell r="BB22" t="str">
            <v>MTE SUB 2</v>
          </cell>
          <cell r="BC22" t="str">
            <v>M</v>
          </cell>
          <cell r="BE22" t="str">
            <v>Y</v>
          </cell>
          <cell r="BF22" t="str">
            <v>Sub 2</v>
          </cell>
          <cell r="BG22" t="str">
            <v>ddimmock@ucsd.edu</v>
          </cell>
          <cell r="BI22">
            <v>0</v>
          </cell>
          <cell r="BJ22">
            <v>30120</v>
          </cell>
          <cell r="BK22" t="str">
            <v>EcoTime</v>
          </cell>
          <cell r="BL22">
            <v>3480</v>
          </cell>
          <cell r="BM22">
            <v>0</v>
          </cell>
          <cell r="BN22"/>
          <cell r="BR22">
            <v>100</v>
          </cell>
          <cell r="BS22" t="e">
            <v>#N/A</v>
          </cell>
        </row>
        <row r="23">
          <cell r="A23">
            <v>2021</v>
          </cell>
          <cell r="B23">
            <v>301</v>
          </cell>
          <cell r="C23" t="str">
            <v>Family Medicine and Public Health</v>
          </cell>
          <cell r="D23" t="str">
            <v>NA</v>
          </cell>
          <cell r="F23" t="str">
            <v>Reyes</v>
          </cell>
          <cell r="G23" t="str">
            <v>MSP</v>
          </cell>
          <cell r="H23" t="str">
            <v>Active</v>
          </cell>
          <cell r="I23">
            <v>10369986</v>
          </cell>
          <cell r="J23" t="e">
            <v>#N/A</v>
          </cell>
          <cell r="K23" t="str">
            <v>Fischer, Kathleen</v>
          </cell>
          <cell r="L23" t="str">
            <v>Fischer</v>
          </cell>
          <cell r="M23" t="str">
            <v>Kathleen</v>
          </cell>
          <cell r="N23">
            <v>44013</v>
          </cell>
          <cell r="O23">
            <v>44377</v>
          </cell>
          <cell r="P23" t="str">
            <v>0770</v>
          </cell>
          <cell r="Q23" t="str">
            <v>MSP</v>
          </cell>
          <cell r="R23">
            <v>40651589</v>
          </cell>
          <cell r="S23" t="str">
            <v/>
          </cell>
          <cell r="T23" t="str">
            <v>NA</v>
          </cell>
          <cell r="V23">
            <v>204311</v>
          </cell>
          <cell r="W23">
            <v>1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204311</v>
          </cell>
          <cell r="AC23">
            <v>14929</v>
          </cell>
          <cell r="AD23">
            <v>0</v>
          </cell>
          <cell r="AE23">
            <v>219240</v>
          </cell>
          <cell r="AF23">
            <v>219240</v>
          </cell>
          <cell r="AG23">
            <v>1</v>
          </cell>
          <cell r="AH23">
            <v>219240</v>
          </cell>
          <cell r="AI23">
            <v>0</v>
          </cell>
          <cell r="AJ23"/>
          <cell r="AK23"/>
          <cell r="AN23"/>
          <cell r="AO23"/>
          <cell r="AP23"/>
          <cell r="AR23">
            <v>219240</v>
          </cell>
          <cell r="AS23">
            <v>44013</v>
          </cell>
          <cell r="AT23">
            <v>44377</v>
          </cell>
          <cell r="AU23" t="str">
            <v>MSP with PNZ only</v>
          </cell>
          <cell r="AV23">
            <v>43887</v>
          </cell>
          <cell r="BB23" t="str">
            <v>MTE Reporting</v>
          </cell>
          <cell r="BC23" t="str">
            <v>M</v>
          </cell>
          <cell r="BE23" t="str">
            <v>Y</v>
          </cell>
          <cell r="BF23" t="str">
            <v>Sub 2</v>
          </cell>
          <cell r="BG23" t="str">
            <v>kffischer@ucsd.edu</v>
          </cell>
          <cell r="BI23">
            <v>0</v>
          </cell>
          <cell r="BJ23">
            <v>30120</v>
          </cell>
          <cell r="BK23" t="str">
            <v>EcoTime</v>
          </cell>
          <cell r="BL23">
            <v>17025.919999999998</v>
          </cell>
          <cell r="BM23">
            <v>1244.08</v>
          </cell>
          <cell r="BN23"/>
          <cell r="BR23">
            <v>105</v>
          </cell>
          <cell r="BS23">
            <v>1680</v>
          </cell>
        </row>
        <row r="24">
          <cell r="A24">
            <v>2021</v>
          </cell>
          <cell r="B24">
            <v>301</v>
          </cell>
          <cell r="C24" t="str">
            <v>Family Medicine and Public Health</v>
          </cell>
          <cell r="D24" t="str">
            <v>NA</v>
          </cell>
          <cell r="F24" t="str">
            <v>Reyes</v>
          </cell>
          <cell r="G24" t="str">
            <v>MSP</v>
          </cell>
          <cell r="H24" t="str">
            <v>Active</v>
          </cell>
          <cell r="I24">
            <v>10370122</v>
          </cell>
          <cell r="J24" t="e">
            <v>#N/A</v>
          </cell>
          <cell r="K24" t="str">
            <v>Kurisu, Michael</v>
          </cell>
          <cell r="L24" t="str">
            <v>Kurisu</v>
          </cell>
          <cell r="M24" t="str">
            <v>Michael</v>
          </cell>
          <cell r="N24">
            <v>44013</v>
          </cell>
          <cell r="O24">
            <v>44377</v>
          </cell>
          <cell r="P24" t="str">
            <v>0771</v>
          </cell>
          <cell r="Q24" t="str">
            <v>MSP</v>
          </cell>
          <cell r="R24">
            <v>40654357</v>
          </cell>
          <cell r="S24" t="str">
            <v/>
          </cell>
          <cell r="T24" t="str">
            <v>NA</v>
          </cell>
          <cell r="V24">
            <v>163300</v>
          </cell>
          <cell r="W24">
            <v>0.5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163300</v>
          </cell>
          <cell r="AC24">
            <v>0</v>
          </cell>
          <cell r="AD24">
            <v>0</v>
          </cell>
          <cell r="AE24">
            <v>163300</v>
          </cell>
          <cell r="AF24">
            <v>163300</v>
          </cell>
          <cell r="AG24">
            <v>0.5</v>
          </cell>
          <cell r="AH24">
            <v>81650</v>
          </cell>
          <cell r="AI24">
            <v>0</v>
          </cell>
          <cell r="AJ24"/>
          <cell r="AK24"/>
          <cell r="AN24"/>
          <cell r="AO24"/>
          <cell r="AP24"/>
          <cell r="AR24">
            <v>81650</v>
          </cell>
          <cell r="AS24">
            <v>44013</v>
          </cell>
          <cell r="AT24">
            <v>44377</v>
          </cell>
          <cell r="AU24" t="str">
            <v>MSP with PNZ and PSZ</v>
          </cell>
          <cell r="AV24">
            <v>43955</v>
          </cell>
          <cell r="AW24" t="str">
            <v>Reyes, J.</v>
          </cell>
          <cell r="BB24" t="str">
            <v>PENDING JOB EARNINGS UPDATE IN UCPATH ARCT00079473</v>
          </cell>
          <cell r="BC24" t="str">
            <v>D</v>
          </cell>
          <cell r="BE24" t="str">
            <v>Y</v>
          </cell>
          <cell r="BF24" t="str">
            <v>Sub 2</v>
          </cell>
          <cell r="BG24" t="str">
            <v>mkurisu@ucsd.edu</v>
          </cell>
          <cell r="BH24" t="str">
            <v>DFM</v>
          </cell>
          <cell r="BI24">
            <v>0</v>
          </cell>
          <cell r="BJ24">
            <v>30120</v>
          </cell>
          <cell r="BK24" t="str">
            <v>EcoTime</v>
          </cell>
          <cell r="BL24">
            <v>6804.17</v>
          </cell>
          <cell r="BM24">
            <v>0</v>
          </cell>
          <cell r="BN24"/>
          <cell r="BR24">
            <v>78.209999999999994</v>
          </cell>
          <cell r="BS24">
            <v>625.67999999999995</v>
          </cell>
        </row>
        <row r="25">
          <cell r="A25">
            <v>2021</v>
          </cell>
          <cell r="B25">
            <v>301</v>
          </cell>
          <cell r="C25" t="str">
            <v>Family Medicine and Public Health</v>
          </cell>
          <cell r="D25" t="str">
            <v>NA</v>
          </cell>
          <cell r="F25" t="str">
            <v>Reyes</v>
          </cell>
          <cell r="G25" t="str">
            <v>MSP</v>
          </cell>
          <cell r="H25" t="str">
            <v>Active</v>
          </cell>
          <cell r="I25">
            <v>10370203</v>
          </cell>
          <cell r="J25" t="e">
            <v>#N/A</v>
          </cell>
          <cell r="K25" t="str">
            <v>Lamb, Kristy</v>
          </cell>
          <cell r="L25" t="str">
            <v>Lamb</v>
          </cell>
          <cell r="M25" t="str">
            <v>Kristy</v>
          </cell>
          <cell r="N25">
            <v>44013</v>
          </cell>
          <cell r="O25">
            <v>44377</v>
          </cell>
          <cell r="P25" t="str">
            <v>0770</v>
          </cell>
          <cell r="Q25" t="str">
            <v>MSP</v>
          </cell>
          <cell r="R25">
            <v>40654453</v>
          </cell>
          <cell r="S25" t="str">
            <v/>
          </cell>
          <cell r="T25" t="str">
            <v>NA</v>
          </cell>
          <cell r="V25">
            <v>180600</v>
          </cell>
          <cell r="W25">
            <v>0.2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180600</v>
          </cell>
          <cell r="AC25">
            <v>77400</v>
          </cell>
          <cell r="AD25">
            <v>0</v>
          </cell>
          <cell r="AE25">
            <v>258000</v>
          </cell>
          <cell r="AF25">
            <v>258000</v>
          </cell>
          <cell r="AG25">
            <v>0.2</v>
          </cell>
          <cell r="AH25">
            <v>51600</v>
          </cell>
          <cell r="AI25">
            <v>0</v>
          </cell>
          <cell r="AJ25"/>
          <cell r="AK25"/>
          <cell r="AN25"/>
          <cell r="AO25"/>
          <cell r="AP25"/>
          <cell r="AR25">
            <v>51600</v>
          </cell>
          <cell r="AS25">
            <v>44013</v>
          </cell>
          <cell r="AT25">
            <v>44377</v>
          </cell>
          <cell r="AU25" t="str">
            <v>MSP with PNZ and PSZ</v>
          </cell>
          <cell r="AV25">
            <v>43984</v>
          </cell>
          <cell r="AW25" t="str">
            <v>Reyes, J.</v>
          </cell>
          <cell r="BC25" t="str">
            <v>D</v>
          </cell>
          <cell r="BE25" t="str">
            <v>Y</v>
          </cell>
          <cell r="BF25" t="str">
            <v>Sub 2</v>
          </cell>
          <cell r="BG25" t="str">
            <v>kalamb@ucsd.edu</v>
          </cell>
          <cell r="BH25" t="str">
            <v>Pace Program only, no set up in MTE needed.  Only PSZ/PNZ SSM</v>
          </cell>
          <cell r="BI25">
            <v>0</v>
          </cell>
          <cell r="BJ25">
            <v>30121</v>
          </cell>
          <cell r="BK25" t="str">
            <v>EcoTime</v>
          </cell>
          <cell r="BL25">
            <v>3010</v>
          </cell>
          <cell r="BM25">
            <v>1290</v>
          </cell>
          <cell r="BN25"/>
          <cell r="BR25">
            <v>123.56</v>
          </cell>
          <cell r="BS25" t="e">
            <v>#N/A</v>
          </cell>
        </row>
        <row r="26">
          <cell r="A26">
            <v>2021</v>
          </cell>
          <cell r="B26">
            <v>301</v>
          </cell>
          <cell r="C26" t="str">
            <v>Family Medicine and Public Health</v>
          </cell>
          <cell r="D26" t="str">
            <v>NA</v>
          </cell>
          <cell r="F26" t="str">
            <v>Reyes</v>
          </cell>
          <cell r="G26" t="str">
            <v>MSP</v>
          </cell>
          <cell r="H26" t="str">
            <v>Active</v>
          </cell>
          <cell r="I26">
            <v>10370265</v>
          </cell>
          <cell r="J26" t="e">
            <v>#N/A</v>
          </cell>
          <cell r="K26" t="str">
            <v>PALACIOS, YELENNIA</v>
          </cell>
          <cell r="L26" t="str">
            <v>PALACIOS</v>
          </cell>
          <cell r="M26" t="str">
            <v>YELENNIA</v>
          </cell>
          <cell r="N26">
            <v>44013</v>
          </cell>
          <cell r="O26">
            <v>44377</v>
          </cell>
          <cell r="P26" t="str">
            <v>0771</v>
          </cell>
          <cell r="Q26" t="str">
            <v>MSP</v>
          </cell>
          <cell r="R26">
            <v>40657106</v>
          </cell>
          <cell r="S26" t="str">
            <v/>
          </cell>
          <cell r="T26" t="str">
            <v>NA</v>
          </cell>
          <cell r="V26">
            <v>187920</v>
          </cell>
          <cell r="W26">
            <v>0.2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187920</v>
          </cell>
          <cell r="AC26">
            <v>0</v>
          </cell>
          <cell r="AD26">
            <v>0</v>
          </cell>
          <cell r="AE26">
            <v>187920</v>
          </cell>
          <cell r="AF26">
            <v>187920</v>
          </cell>
          <cell r="AG26">
            <v>0.2</v>
          </cell>
          <cell r="AH26">
            <v>37584</v>
          </cell>
          <cell r="AI26">
            <v>0</v>
          </cell>
          <cell r="AJ26"/>
          <cell r="AK26"/>
          <cell r="AN26"/>
          <cell r="AO26"/>
          <cell r="AP26"/>
          <cell r="AR26">
            <v>37584</v>
          </cell>
          <cell r="AS26">
            <v>44013</v>
          </cell>
          <cell r="AT26">
            <v>44377</v>
          </cell>
          <cell r="AU26" t="str">
            <v>MSP without incentive</v>
          </cell>
          <cell r="AV26">
            <v>43948</v>
          </cell>
          <cell r="AW26" t="str">
            <v>Reyes, J.</v>
          </cell>
          <cell r="BB26" t="str">
            <v>EcoTime Submission</v>
          </cell>
          <cell r="BC26" t="str">
            <v>M</v>
          </cell>
          <cell r="BE26" t="str">
            <v>Y</v>
          </cell>
          <cell r="BF26" t="str">
            <v>Sub 2</v>
          </cell>
          <cell r="BG26" t="str">
            <v>ypalacios@ucsd.edu</v>
          </cell>
          <cell r="BI26">
            <v>0</v>
          </cell>
          <cell r="BJ26">
            <v>30120</v>
          </cell>
          <cell r="BK26" t="str">
            <v>EcoTime</v>
          </cell>
          <cell r="BL26">
            <v>3132</v>
          </cell>
          <cell r="BM26">
            <v>0</v>
          </cell>
          <cell r="BN26"/>
          <cell r="BR26">
            <v>90</v>
          </cell>
          <cell r="BS26" t="e">
            <v>#N/A</v>
          </cell>
        </row>
        <row r="27">
          <cell r="A27">
            <v>2021</v>
          </cell>
          <cell r="B27">
            <v>301</v>
          </cell>
          <cell r="C27" t="str">
            <v>Family Medicine and Public Health</v>
          </cell>
          <cell r="D27" t="str">
            <v>NA</v>
          </cell>
          <cell r="F27" t="str">
            <v>Reyes</v>
          </cell>
          <cell r="G27" t="str">
            <v>MSP</v>
          </cell>
          <cell r="H27" t="str">
            <v>Active</v>
          </cell>
          <cell r="I27">
            <v>10372112</v>
          </cell>
          <cell r="J27" t="e">
            <v>#N/A</v>
          </cell>
          <cell r="K27" t="str">
            <v>Caperna, Joseph</v>
          </cell>
          <cell r="L27" t="str">
            <v>Caperna</v>
          </cell>
          <cell r="M27" t="str">
            <v>Joseph</v>
          </cell>
          <cell r="N27">
            <v>44013</v>
          </cell>
          <cell r="O27">
            <v>44377</v>
          </cell>
          <cell r="P27" t="str">
            <v>0771</v>
          </cell>
          <cell r="Q27" t="str">
            <v>MSP</v>
          </cell>
          <cell r="R27">
            <v>40649735</v>
          </cell>
          <cell r="S27" t="str">
            <v/>
          </cell>
          <cell r="T27" t="str">
            <v>NA</v>
          </cell>
          <cell r="V27">
            <v>208800</v>
          </cell>
          <cell r="W27">
            <v>0.2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208800</v>
          </cell>
          <cell r="AC27">
            <v>0</v>
          </cell>
          <cell r="AD27">
            <v>0</v>
          </cell>
          <cell r="AE27">
            <v>208800</v>
          </cell>
          <cell r="AF27">
            <v>208800</v>
          </cell>
          <cell r="AG27">
            <v>0.2</v>
          </cell>
          <cell r="AH27">
            <v>41760</v>
          </cell>
          <cell r="AI27">
            <v>0</v>
          </cell>
          <cell r="AJ27"/>
          <cell r="AK27"/>
          <cell r="AN27"/>
          <cell r="AO27"/>
          <cell r="AP27"/>
          <cell r="AR27">
            <v>41760</v>
          </cell>
          <cell r="AS27">
            <v>44013</v>
          </cell>
          <cell r="AT27">
            <v>44377</v>
          </cell>
          <cell r="AU27" t="str">
            <v>MSP with PSZ only</v>
          </cell>
          <cell r="AV27">
            <v>43887</v>
          </cell>
          <cell r="AW27" t="str">
            <v>Reyes, J.</v>
          </cell>
          <cell r="BC27" t="str">
            <v>M</v>
          </cell>
          <cell r="BE27" t="str">
            <v>N</v>
          </cell>
          <cell r="BF27" t="str">
            <v>Sub 2</v>
          </cell>
          <cell r="BG27" t="str">
            <v>jcaperna@ucsd.edu</v>
          </cell>
          <cell r="BH27" t="str">
            <v>PNZ/PSZ only; No MTE set up needed.</v>
          </cell>
          <cell r="BI27">
            <v>0</v>
          </cell>
          <cell r="BJ27">
            <v>30120</v>
          </cell>
          <cell r="BK27" t="str">
            <v>EcoTime</v>
          </cell>
          <cell r="BL27">
            <v>3480</v>
          </cell>
          <cell r="BM27">
            <v>0</v>
          </cell>
          <cell r="BN27"/>
          <cell r="BR27">
            <v>100</v>
          </cell>
          <cell r="BS27" t="e">
            <v>#N/A</v>
          </cell>
        </row>
        <row r="28">
          <cell r="A28">
            <v>2021</v>
          </cell>
          <cell r="B28">
            <v>301</v>
          </cell>
          <cell r="C28" t="str">
            <v>Family Medicine and Public Health</v>
          </cell>
          <cell r="D28" t="str">
            <v>NA</v>
          </cell>
          <cell r="F28" t="str">
            <v>Reyes</v>
          </cell>
          <cell r="G28" t="str">
            <v>MSP</v>
          </cell>
          <cell r="H28" t="str">
            <v>Active</v>
          </cell>
          <cell r="I28">
            <v>10372376</v>
          </cell>
          <cell r="J28" t="e">
            <v>#N/A</v>
          </cell>
          <cell r="K28" t="str">
            <v>Macdonald, Kaimana</v>
          </cell>
          <cell r="L28" t="str">
            <v>Macdonald</v>
          </cell>
          <cell r="M28" t="str">
            <v>Kaimana</v>
          </cell>
          <cell r="N28">
            <v>44013</v>
          </cell>
          <cell r="O28">
            <v>44377</v>
          </cell>
          <cell r="P28" t="str">
            <v>0770</v>
          </cell>
          <cell r="Q28" t="str">
            <v>MSP</v>
          </cell>
          <cell r="R28">
            <v>40655111</v>
          </cell>
          <cell r="S28" t="str">
            <v/>
          </cell>
          <cell r="T28" t="str">
            <v>NA</v>
          </cell>
          <cell r="V28">
            <v>180600</v>
          </cell>
          <cell r="W28">
            <v>0.25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180600</v>
          </cell>
          <cell r="AC28">
            <v>77400</v>
          </cell>
          <cell r="AD28">
            <v>0</v>
          </cell>
          <cell r="AE28">
            <v>258000</v>
          </cell>
          <cell r="AF28">
            <v>258000</v>
          </cell>
          <cell r="AG28">
            <v>0.25</v>
          </cell>
          <cell r="AH28">
            <v>64500</v>
          </cell>
          <cell r="AI28">
            <v>0</v>
          </cell>
          <cell r="AJ28"/>
          <cell r="AK28"/>
          <cell r="AN28"/>
          <cell r="AO28"/>
          <cell r="AP28"/>
          <cell r="AR28">
            <v>64500</v>
          </cell>
          <cell r="AS28">
            <v>44013</v>
          </cell>
          <cell r="AT28">
            <v>44377</v>
          </cell>
          <cell r="AU28" t="str">
            <v>MSP with PNZ and PSZ</v>
          </cell>
          <cell r="AV28">
            <v>43956</v>
          </cell>
          <cell r="AW28" t="str">
            <v>Reyes, J.</v>
          </cell>
          <cell r="BC28" t="str">
            <v>D</v>
          </cell>
          <cell r="BE28" t="str">
            <v>N</v>
          </cell>
          <cell r="BF28" t="str">
            <v>Sub 2</v>
          </cell>
          <cell r="BG28" t="str">
            <v>ksmacdonald@ucsd.edu</v>
          </cell>
          <cell r="BH28" t="str">
            <v>PNZ/PSZ only; No MTE set up needed.</v>
          </cell>
          <cell r="BI28">
            <v>0</v>
          </cell>
          <cell r="BJ28">
            <v>30120</v>
          </cell>
          <cell r="BK28" t="str">
            <v>EcoTime</v>
          </cell>
          <cell r="BL28">
            <v>3762.5</v>
          </cell>
          <cell r="BM28">
            <v>1612.5</v>
          </cell>
          <cell r="BN28"/>
          <cell r="BR28">
            <v>123.56</v>
          </cell>
          <cell r="BS28" t="e">
            <v>#N/A</v>
          </cell>
        </row>
        <row r="29">
          <cell r="A29">
            <v>2021</v>
          </cell>
          <cell r="B29">
            <v>301</v>
          </cell>
          <cell r="C29" t="str">
            <v>Family Medicine and Public Health</v>
          </cell>
          <cell r="D29" t="str">
            <v>NA</v>
          </cell>
          <cell r="F29" t="str">
            <v>Reyes</v>
          </cell>
          <cell r="G29" t="str">
            <v>MSP</v>
          </cell>
          <cell r="H29" t="str">
            <v>Active</v>
          </cell>
          <cell r="I29">
            <v>10372592</v>
          </cell>
          <cell r="J29" t="e">
            <v>#N/A</v>
          </cell>
          <cell r="K29" t="str">
            <v>Cassetta, Julia</v>
          </cell>
          <cell r="L29" t="str">
            <v>Cassetta</v>
          </cell>
          <cell r="M29" t="str">
            <v>Julia</v>
          </cell>
          <cell r="N29">
            <v>44013</v>
          </cell>
          <cell r="O29">
            <v>44377</v>
          </cell>
          <cell r="P29" t="str">
            <v>0770</v>
          </cell>
          <cell r="Q29" t="str">
            <v>MSP</v>
          </cell>
          <cell r="R29">
            <v>40649810</v>
          </cell>
          <cell r="S29" t="str">
            <v/>
          </cell>
          <cell r="T29" t="str">
            <v>NA</v>
          </cell>
          <cell r="V29">
            <v>180600</v>
          </cell>
          <cell r="W29">
            <v>0.3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180600</v>
          </cell>
          <cell r="AC29">
            <v>77400</v>
          </cell>
          <cell r="AD29">
            <v>0</v>
          </cell>
          <cell r="AE29">
            <v>258000</v>
          </cell>
          <cell r="AF29">
            <v>258000</v>
          </cell>
          <cell r="AG29">
            <v>0.3</v>
          </cell>
          <cell r="AH29">
            <v>77400</v>
          </cell>
          <cell r="AI29">
            <v>0</v>
          </cell>
          <cell r="AJ29"/>
          <cell r="AK29"/>
          <cell r="AN29"/>
          <cell r="AO29"/>
          <cell r="AP29"/>
          <cell r="AR29">
            <v>77400</v>
          </cell>
          <cell r="AS29">
            <v>44013</v>
          </cell>
          <cell r="AT29">
            <v>44377</v>
          </cell>
          <cell r="AU29" t="str">
            <v>MSP with PNZ and PSZ</v>
          </cell>
          <cell r="AV29">
            <v>43893</v>
          </cell>
          <cell r="AW29" t="str">
            <v>Reyes, J.</v>
          </cell>
          <cell r="BB29" t="str">
            <v>ARC0273577</v>
          </cell>
          <cell r="BC29" t="str">
            <v>D</v>
          </cell>
          <cell r="BE29" t="str">
            <v>Y</v>
          </cell>
          <cell r="BF29" t="str">
            <v>Sub 2</v>
          </cell>
          <cell r="BG29" t="str">
            <v>jacassetta@ucsd.edu</v>
          </cell>
          <cell r="BH29" t="str">
            <v>Pace Program no MTE set up needed, only PSZ/PNZ SSM</v>
          </cell>
          <cell r="BI29">
            <v>0</v>
          </cell>
          <cell r="BJ29">
            <v>30121</v>
          </cell>
          <cell r="BK29" t="str">
            <v>EcoTime</v>
          </cell>
          <cell r="BL29">
            <v>4515</v>
          </cell>
          <cell r="BM29">
            <v>1935</v>
          </cell>
          <cell r="BN29"/>
          <cell r="BR29">
            <v>123.56</v>
          </cell>
          <cell r="BS29" t="e">
            <v>#N/A</v>
          </cell>
        </row>
        <row r="30">
          <cell r="A30">
            <v>2021</v>
          </cell>
          <cell r="B30">
            <v>301</v>
          </cell>
          <cell r="C30" t="str">
            <v>Family Medicine and Public Health</v>
          </cell>
          <cell r="D30" t="str">
            <v>NA</v>
          </cell>
          <cell r="F30" t="str">
            <v>Reyes</v>
          </cell>
          <cell r="G30" t="str">
            <v>MSP</v>
          </cell>
          <cell r="H30" t="str">
            <v>Active</v>
          </cell>
          <cell r="I30">
            <v>10372670</v>
          </cell>
          <cell r="J30" t="e">
            <v>#N/A</v>
          </cell>
          <cell r="K30" t="str">
            <v>Baird, Sara</v>
          </cell>
          <cell r="L30" t="str">
            <v>Baird</v>
          </cell>
          <cell r="M30" t="str">
            <v>Sara</v>
          </cell>
          <cell r="N30">
            <v>44013</v>
          </cell>
          <cell r="O30">
            <v>44377</v>
          </cell>
          <cell r="P30" t="str">
            <v>0771</v>
          </cell>
          <cell r="Q30" t="str">
            <v>MSP</v>
          </cell>
          <cell r="R30">
            <v>40649902</v>
          </cell>
          <cell r="S30" t="str">
            <v/>
          </cell>
          <cell r="T30" t="str">
            <v>NA</v>
          </cell>
          <cell r="V30">
            <v>124236</v>
          </cell>
          <cell r="W30">
            <v>0.2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124236</v>
          </cell>
          <cell r="AC30">
            <v>53244</v>
          </cell>
          <cell r="AD30">
            <v>0</v>
          </cell>
          <cell r="AE30">
            <v>177480</v>
          </cell>
          <cell r="AF30">
            <v>177480</v>
          </cell>
          <cell r="AG30">
            <v>0.2</v>
          </cell>
          <cell r="AH30">
            <v>35496</v>
          </cell>
          <cell r="AI30">
            <v>0</v>
          </cell>
          <cell r="AJ30"/>
          <cell r="AK30"/>
          <cell r="AN30"/>
          <cell r="AO30"/>
          <cell r="AP30"/>
          <cell r="AR30">
            <v>35496</v>
          </cell>
          <cell r="AS30">
            <v>44013</v>
          </cell>
          <cell r="AT30">
            <v>44377</v>
          </cell>
          <cell r="AU30" t="str">
            <v>MSP with PNZ and PSZ</v>
          </cell>
          <cell r="AV30">
            <v>43893</v>
          </cell>
          <cell r="BB30" t="str">
            <v>ARC0273471</v>
          </cell>
          <cell r="BC30" t="str">
            <v>M</v>
          </cell>
          <cell r="BE30" t="str">
            <v>Y</v>
          </cell>
          <cell r="BF30" t="str">
            <v>Sub 2</v>
          </cell>
          <cell r="BG30" t="str">
            <v>s1baird@ucsd.edu</v>
          </cell>
          <cell r="BI30">
            <v>0</v>
          </cell>
          <cell r="BJ30">
            <v>30120</v>
          </cell>
          <cell r="BK30" t="str">
            <v>EcoTime</v>
          </cell>
          <cell r="BL30">
            <v>2070.6</v>
          </cell>
          <cell r="BM30">
            <v>887.4</v>
          </cell>
          <cell r="BN30"/>
          <cell r="BR30">
            <v>85</v>
          </cell>
          <cell r="BS30" t="e">
            <v>#N/A</v>
          </cell>
        </row>
        <row r="31">
          <cell r="A31">
            <v>2021</v>
          </cell>
          <cell r="B31">
            <v>301</v>
          </cell>
          <cell r="C31" t="str">
            <v>Family Medicine and Public Health</v>
          </cell>
          <cell r="D31" t="str">
            <v>NA</v>
          </cell>
          <cell r="F31" t="str">
            <v>Reyes</v>
          </cell>
          <cell r="G31" t="str">
            <v>MSP</v>
          </cell>
          <cell r="H31" t="str">
            <v>Active</v>
          </cell>
          <cell r="I31">
            <v>10372816</v>
          </cell>
          <cell r="J31" t="e">
            <v>#N/A</v>
          </cell>
          <cell r="K31" t="str">
            <v>Halbeisen, Anna</v>
          </cell>
          <cell r="L31" t="str">
            <v>Halbeisen</v>
          </cell>
          <cell r="M31" t="str">
            <v>Anna</v>
          </cell>
          <cell r="N31">
            <v>44013</v>
          </cell>
          <cell r="O31">
            <v>44377</v>
          </cell>
          <cell r="P31" t="str">
            <v>0771</v>
          </cell>
          <cell r="Q31" t="str">
            <v>MSP</v>
          </cell>
          <cell r="R31">
            <v>40652537</v>
          </cell>
          <cell r="S31" t="str">
            <v/>
          </cell>
          <cell r="T31" t="str">
            <v>NA</v>
          </cell>
          <cell r="V31">
            <v>136000</v>
          </cell>
          <cell r="W31">
            <v>0.5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136000</v>
          </cell>
          <cell r="AC31">
            <v>0</v>
          </cell>
          <cell r="AD31">
            <v>0</v>
          </cell>
          <cell r="AE31">
            <v>136000</v>
          </cell>
          <cell r="AF31">
            <v>136000</v>
          </cell>
          <cell r="AG31">
            <v>0.5</v>
          </cell>
          <cell r="AH31">
            <v>68000</v>
          </cell>
          <cell r="AI31">
            <v>0</v>
          </cell>
          <cell r="AJ31"/>
          <cell r="AK31"/>
          <cell r="AN31"/>
          <cell r="AO31"/>
          <cell r="AP31"/>
          <cell r="AR31">
            <v>68000</v>
          </cell>
          <cell r="AS31">
            <v>44013</v>
          </cell>
          <cell r="AT31">
            <v>44377</v>
          </cell>
          <cell r="AU31" t="str">
            <v>MSP with PNZ and PSZ</v>
          </cell>
          <cell r="AV31">
            <v>43996</v>
          </cell>
          <cell r="AW31" t="str">
            <v>Reyes, J.</v>
          </cell>
          <cell r="BB31" t="str">
            <v>ARC0273413</v>
          </cell>
          <cell r="BC31" t="str">
            <v>D</v>
          </cell>
          <cell r="BE31" t="str">
            <v>Y</v>
          </cell>
          <cell r="BF31" t="str">
            <v>Sub 2</v>
          </cell>
          <cell r="BG31" t="str">
            <v>ahalbeisen@ucsd.edu</v>
          </cell>
          <cell r="BI31">
            <v>0</v>
          </cell>
          <cell r="BJ31">
            <v>30120</v>
          </cell>
          <cell r="BK31" t="str">
            <v>EcoTime</v>
          </cell>
          <cell r="BL31">
            <v>5666.67</v>
          </cell>
          <cell r="BM31">
            <v>0</v>
          </cell>
          <cell r="BN31"/>
          <cell r="BR31">
            <v>65.13</v>
          </cell>
          <cell r="BS31">
            <v>260.52</v>
          </cell>
        </row>
        <row r="32">
          <cell r="A32">
            <v>2021</v>
          </cell>
          <cell r="B32">
            <v>301</v>
          </cell>
          <cell r="C32" t="str">
            <v>Family Medicine and Public Health</v>
          </cell>
          <cell r="D32" t="str">
            <v>NA</v>
          </cell>
          <cell r="F32" t="str">
            <v>Reyes</v>
          </cell>
          <cell r="G32" t="str">
            <v>MSP</v>
          </cell>
          <cell r="H32" t="str">
            <v>Active</v>
          </cell>
          <cell r="I32">
            <v>10372854</v>
          </cell>
          <cell r="J32" t="e">
            <v>#N/A</v>
          </cell>
          <cell r="K32" t="str">
            <v>LICHTENSTEIN, GREGG ALAN</v>
          </cell>
          <cell r="L32" t="str">
            <v>LICHTENSTEIN</v>
          </cell>
          <cell r="M32" t="str">
            <v>GREGG</v>
          </cell>
          <cell r="N32">
            <v>44013</v>
          </cell>
          <cell r="O32">
            <v>44377</v>
          </cell>
          <cell r="P32" t="str">
            <v>0771</v>
          </cell>
          <cell r="Q32" t="str">
            <v>MSP</v>
          </cell>
          <cell r="R32">
            <v>40655187</v>
          </cell>
          <cell r="S32" t="str">
            <v/>
          </cell>
          <cell r="T32" t="str">
            <v>NA</v>
          </cell>
          <cell r="V32">
            <v>208800</v>
          </cell>
          <cell r="W32">
            <v>0.2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208800</v>
          </cell>
          <cell r="AC32">
            <v>0</v>
          </cell>
          <cell r="AD32">
            <v>0</v>
          </cell>
          <cell r="AE32">
            <v>208800</v>
          </cell>
          <cell r="AF32">
            <v>208800</v>
          </cell>
          <cell r="AG32">
            <v>0.2</v>
          </cell>
          <cell r="AH32">
            <v>41760</v>
          </cell>
          <cell r="AI32">
            <v>0</v>
          </cell>
          <cell r="AJ32"/>
          <cell r="AK32"/>
          <cell r="AN32"/>
          <cell r="AO32"/>
          <cell r="AP32"/>
          <cell r="AR32">
            <v>41760</v>
          </cell>
          <cell r="AS32">
            <v>44013</v>
          </cell>
          <cell r="AT32">
            <v>44377</v>
          </cell>
          <cell r="AU32" t="str">
            <v>MSP without incentive</v>
          </cell>
          <cell r="AV32">
            <v>43893</v>
          </cell>
          <cell r="AW32" t="str">
            <v>Reyes, J.</v>
          </cell>
          <cell r="BB32" t="str">
            <v>MTE Reporting</v>
          </cell>
          <cell r="BC32" t="str">
            <v>M</v>
          </cell>
          <cell r="BE32" t="str">
            <v>Y</v>
          </cell>
          <cell r="BF32" t="str">
            <v>Sub 2</v>
          </cell>
          <cell r="BG32" t="str">
            <v>glichtenstein@ucsd.edu</v>
          </cell>
          <cell r="BI32">
            <v>0</v>
          </cell>
          <cell r="BJ32">
            <v>30120</v>
          </cell>
          <cell r="BK32" t="str">
            <v>EcoTime</v>
          </cell>
          <cell r="BL32">
            <v>3480</v>
          </cell>
          <cell r="BM32">
            <v>0</v>
          </cell>
          <cell r="BN32"/>
          <cell r="BR32">
            <v>100</v>
          </cell>
          <cell r="BS32" t="e">
            <v>#N/A</v>
          </cell>
        </row>
        <row r="33">
          <cell r="A33">
            <v>2021</v>
          </cell>
          <cell r="B33">
            <v>301</v>
          </cell>
          <cell r="C33" t="str">
            <v>Family Medicine and Public Health</v>
          </cell>
          <cell r="D33" t="str">
            <v>NA</v>
          </cell>
          <cell r="F33" t="str">
            <v>Reyes</v>
          </cell>
          <cell r="G33" t="str">
            <v>MSP</v>
          </cell>
          <cell r="H33" t="str">
            <v>Active</v>
          </cell>
          <cell r="I33">
            <v>10373538</v>
          </cell>
          <cell r="J33" t="e">
            <v>#N/A</v>
          </cell>
          <cell r="K33" t="str">
            <v>BISHOP, MELISSA</v>
          </cell>
          <cell r="L33" t="str">
            <v>BISHOP</v>
          </cell>
          <cell r="M33" t="str">
            <v>MELISSA</v>
          </cell>
          <cell r="N33">
            <v>44013</v>
          </cell>
          <cell r="O33">
            <v>44377</v>
          </cell>
          <cell r="P33" t="str">
            <v>0771</v>
          </cell>
          <cell r="Q33" t="str">
            <v>MSP</v>
          </cell>
          <cell r="R33">
            <v>40647361</v>
          </cell>
          <cell r="S33" t="str">
            <v/>
          </cell>
          <cell r="T33" t="str">
            <v>NA</v>
          </cell>
          <cell r="V33">
            <v>208800</v>
          </cell>
          <cell r="W33">
            <v>0.2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208800</v>
          </cell>
          <cell r="AC33">
            <v>0</v>
          </cell>
          <cell r="AD33">
            <v>0</v>
          </cell>
          <cell r="AE33">
            <v>208800</v>
          </cell>
          <cell r="AF33">
            <v>208800</v>
          </cell>
          <cell r="AG33">
            <v>0.2</v>
          </cell>
          <cell r="AH33">
            <v>41760</v>
          </cell>
          <cell r="AI33">
            <v>0</v>
          </cell>
          <cell r="AJ33"/>
          <cell r="AK33"/>
          <cell r="AN33"/>
          <cell r="AO33"/>
          <cell r="AP33"/>
          <cell r="AR33">
            <v>41760</v>
          </cell>
          <cell r="AS33">
            <v>44013</v>
          </cell>
          <cell r="AT33">
            <v>44377</v>
          </cell>
          <cell r="AU33" t="str">
            <v>MSP without incentive</v>
          </cell>
          <cell r="AV33">
            <v>43873</v>
          </cell>
          <cell r="BB33" t="str">
            <v>MTE Submission</v>
          </cell>
          <cell r="BC33" t="str">
            <v>M</v>
          </cell>
          <cell r="BE33" t="str">
            <v>Y</v>
          </cell>
          <cell r="BF33" t="str">
            <v>Sub 2</v>
          </cell>
          <cell r="BG33" t="str">
            <v>mebishop@ucsd.edu</v>
          </cell>
          <cell r="BH33" t="str">
            <v>3/20/19 - sub2  - MTE reporting per contract. JRR</v>
          </cell>
          <cell r="BI33">
            <v>0</v>
          </cell>
          <cell r="BJ33">
            <v>30120</v>
          </cell>
          <cell r="BK33" t="str">
            <v>EcoTime</v>
          </cell>
          <cell r="BL33">
            <v>3480</v>
          </cell>
          <cell r="BM33">
            <v>0</v>
          </cell>
          <cell r="BN33"/>
          <cell r="BR33">
            <v>100</v>
          </cell>
          <cell r="BS33" t="e">
            <v>#N/A</v>
          </cell>
        </row>
        <row r="34">
          <cell r="A34">
            <v>2021</v>
          </cell>
          <cell r="B34">
            <v>301</v>
          </cell>
          <cell r="C34" t="str">
            <v>Family Medicine and Public Health</v>
          </cell>
          <cell r="D34" t="str">
            <v>NA</v>
          </cell>
          <cell r="F34" t="str">
            <v>Reyes</v>
          </cell>
          <cell r="G34" t="str">
            <v>MSP</v>
          </cell>
          <cell r="H34" t="str">
            <v>Active</v>
          </cell>
          <cell r="I34">
            <v>10373805</v>
          </cell>
          <cell r="J34" t="e">
            <v>#N/A</v>
          </cell>
          <cell r="K34" t="str">
            <v>Asudani, Ruchita</v>
          </cell>
          <cell r="L34" t="str">
            <v>Asudani</v>
          </cell>
          <cell r="M34" t="str">
            <v>Ruchita</v>
          </cell>
          <cell r="N34">
            <v>44013</v>
          </cell>
          <cell r="O34">
            <v>44377</v>
          </cell>
          <cell r="P34" t="str">
            <v>0770</v>
          </cell>
          <cell r="Q34" t="str">
            <v>MSP</v>
          </cell>
          <cell r="R34">
            <v>40652759</v>
          </cell>
          <cell r="S34" t="str">
            <v/>
          </cell>
          <cell r="T34" t="str">
            <v>NA</v>
          </cell>
          <cell r="V34">
            <v>180600</v>
          </cell>
          <cell r="W34">
            <v>0.3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180600</v>
          </cell>
          <cell r="AC34">
            <v>77400</v>
          </cell>
          <cell r="AD34">
            <v>0</v>
          </cell>
          <cell r="AE34">
            <v>258000</v>
          </cell>
          <cell r="AF34">
            <v>258000</v>
          </cell>
          <cell r="AG34">
            <v>0.3</v>
          </cell>
          <cell r="AH34">
            <v>77400</v>
          </cell>
          <cell r="AI34">
            <v>0</v>
          </cell>
          <cell r="AJ34"/>
          <cell r="AK34"/>
          <cell r="AN34"/>
          <cell r="AO34"/>
          <cell r="AP34"/>
          <cell r="AR34">
            <v>77400</v>
          </cell>
          <cell r="AS34">
            <v>44013</v>
          </cell>
          <cell r="AT34">
            <v>44377</v>
          </cell>
          <cell r="AU34" t="str">
            <v>MSP with PNZ and PSZ</v>
          </cell>
          <cell r="AV34"/>
          <cell r="AW34" t="str">
            <v>Reyes, J.</v>
          </cell>
          <cell r="BB34" t="str">
            <v>Incentive Pay Only</v>
          </cell>
          <cell r="BC34" t="str">
            <v>D</v>
          </cell>
          <cell r="BE34" t="str">
            <v>Y</v>
          </cell>
          <cell r="BF34" t="str">
            <v>Sub 2</v>
          </cell>
          <cell r="BG34" t="str">
            <v>rasudani@ucsd.edu</v>
          </cell>
          <cell r="BH34" t="str">
            <v>Pace Program, no MTE set up Needed.  Only PSZ/PNZ SSM</v>
          </cell>
          <cell r="BI34">
            <v>0</v>
          </cell>
          <cell r="BJ34">
            <v>30120</v>
          </cell>
          <cell r="BK34" t="str">
            <v>EcoTime</v>
          </cell>
          <cell r="BL34">
            <v>4515</v>
          </cell>
          <cell r="BM34">
            <v>1935</v>
          </cell>
          <cell r="BN34"/>
          <cell r="BR34">
            <v>123.56</v>
          </cell>
          <cell r="BS34">
            <v>494.24</v>
          </cell>
        </row>
        <row r="35">
          <cell r="A35">
            <v>2021</v>
          </cell>
          <cell r="B35">
            <v>301</v>
          </cell>
          <cell r="C35" t="str">
            <v>Family Medicine and Public Health</v>
          </cell>
          <cell r="D35" t="str">
            <v>NA</v>
          </cell>
          <cell r="F35" t="str">
            <v>Reyes</v>
          </cell>
          <cell r="G35" t="str">
            <v>MSP</v>
          </cell>
          <cell r="H35" t="str">
            <v>Active</v>
          </cell>
          <cell r="I35">
            <v>10373999</v>
          </cell>
          <cell r="J35" t="e">
            <v>#N/A</v>
          </cell>
          <cell r="K35" t="str">
            <v>Mccahill, Margaret</v>
          </cell>
          <cell r="L35" t="str">
            <v>Mccahill</v>
          </cell>
          <cell r="M35" t="str">
            <v>Margaret</v>
          </cell>
          <cell r="N35">
            <v>44013</v>
          </cell>
          <cell r="O35">
            <v>44377</v>
          </cell>
          <cell r="P35" t="str">
            <v>0770</v>
          </cell>
          <cell r="Q35" t="str">
            <v>MSP</v>
          </cell>
          <cell r="R35">
            <v>40655567</v>
          </cell>
          <cell r="S35" t="str">
            <v/>
          </cell>
          <cell r="T35" t="str">
            <v>NA</v>
          </cell>
          <cell r="V35">
            <v>180600</v>
          </cell>
          <cell r="W35">
            <v>0.2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180600</v>
          </cell>
          <cell r="AC35">
            <v>77400</v>
          </cell>
          <cell r="AD35">
            <v>0</v>
          </cell>
          <cell r="AE35">
            <v>258000</v>
          </cell>
          <cell r="AF35">
            <v>258000</v>
          </cell>
          <cell r="AG35">
            <v>0.2</v>
          </cell>
          <cell r="AH35">
            <v>51600</v>
          </cell>
          <cell r="AI35">
            <v>0</v>
          </cell>
          <cell r="AJ35"/>
          <cell r="AK35"/>
          <cell r="AN35"/>
          <cell r="AO35"/>
          <cell r="AP35"/>
          <cell r="AR35">
            <v>51600</v>
          </cell>
          <cell r="AS35">
            <v>44013</v>
          </cell>
          <cell r="AT35">
            <v>44377</v>
          </cell>
          <cell r="AU35" t="str">
            <v>MSP with PNZ and PSZ</v>
          </cell>
          <cell r="AV35">
            <v>44011</v>
          </cell>
          <cell r="AW35" t="str">
            <v>Tam, S.</v>
          </cell>
          <cell r="BB35" t="str">
            <v>PACE - Incentive Pay Only ARC0286121</v>
          </cell>
          <cell r="BC35" t="str">
            <v>D</v>
          </cell>
          <cell r="BE35" t="str">
            <v>Y</v>
          </cell>
          <cell r="BF35" t="str">
            <v>Sub 2</v>
          </cell>
          <cell r="BG35" t="str">
            <v>mmccahill@ucsd.edu</v>
          </cell>
          <cell r="BH35" t="str">
            <v>Pace Program, no MTE setup needed.  Only PSZ/PNZ SSM</v>
          </cell>
          <cell r="BI35">
            <v>0</v>
          </cell>
          <cell r="BJ35">
            <v>30120</v>
          </cell>
          <cell r="BK35" t="str">
            <v>EcoTime</v>
          </cell>
          <cell r="BL35">
            <v>3010</v>
          </cell>
          <cell r="BM35">
            <v>1290</v>
          </cell>
          <cell r="BN35"/>
          <cell r="BR35">
            <v>123.56</v>
          </cell>
          <cell r="BS35" t="e">
            <v>#N/A</v>
          </cell>
        </row>
        <row r="36">
          <cell r="A36">
            <v>2021</v>
          </cell>
          <cell r="B36">
            <v>301</v>
          </cell>
          <cell r="C36" t="str">
            <v>Family Medicine and Public Health</v>
          </cell>
          <cell r="D36" t="str">
            <v>NA</v>
          </cell>
          <cell r="F36" t="str">
            <v>Reyes</v>
          </cell>
          <cell r="G36" t="str">
            <v>MSP</v>
          </cell>
          <cell r="H36" t="str">
            <v>Active</v>
          </cell>
          <cell r="I36">
            <v>10375097</v>
          </cell>
          <cell r="J36" t="e">
            <v>#N/A</v>
          </cell>
          <cell r="K36" t="str">
            <v>Mignosa, Roger</v>
          </cell>
          <cell r="L36" t="str">
            <v>Mignosa</v>
          </cell>
          <cell r="M36" t="str">
            <v>Roger J</v>
          </cell>
          <cell r="N36">
            <v>44013</v>
          </cell>
          <cell r="O36">
            <v>44377</v>
          </cell>
          <cell r="P36" t="str">
            <v>0771</v>
          </cell>
          <cell r="Q36" t="str">
            <v>MSP</v>
          </cell>
          <cell r="R36">
            <v>40655916</v>
          </cell>
          <cell r="S36" t="str">
            <v/>
          </cell>
          <cell r="T36" t="str">
            <v>NA</v>
          </cell>
          <cell r="V36">
            <v>129200</v>
          </cell>
          <cell r="W36">
            <v>0.5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129200</v>
          </cell>
          <cell r="AC36">
            <v>0</v>
          </cell>
          <cell r="AD36">
            <v>0</v>
          </cell>
          <cell r="AE36">
            <v>129200</v>
          </cell>
          <cell r="AF36">
            <v>129200</v>
          </cell>
          <cell r="AG36">
            <v>0.5</v>
          </cell>
          <cell r="AH36">
            <v>64600</v>
          </cell>
          <cell r="AI36">
            <v>0</v>
          </cell>
          <cell r="AJ36"/>
          <cell r="AK36"/>
          <cell r="AN36"/>
          <cell r="AO36"/>
          <cell r="AP36"/>
          <cell r="AR36">
            <v>64600</v>
          </cell>
          <cell r="AS36">
            <v>44013</v>
          </cell>
          <cell r="AT36">
            <v>44377</v>
          </cell>
          <cell r="AU36" t="str">
            <v>MSP with PNZ and PSZ</v>
          </cell>
          <cell r="AV36">
            <v>43955</v>
          </cell>
          <cell r="AW36" t="str">
            <v>Reyes, J.</v>
          </cell>
          <cell r="BC36" t="str">
            <v>D</v>
          </cell>
          <cell r="BE36" t="str">
            <v>Y</v>
          </cell>
          <cell r="BF36" t="str">
            <v>Sub 2</v>
          </cell>
          <cell r="BG36" t="str">
            <v>rmignosa@ucsd.edu</v>
          </cell>
          <cell r="BI36">
            <v>0</v>
          </cell>
          <cell r="BJ36">
            <v>30120</v>
          </cell>
          <cell r="BK36" t="str">
            <v>EcoTime</v>
          </cell>
          <cell r="BL36">
            <v>5383.33</v>
          </cell>
          <cell r="BM36">
            <v>0</v>
          </cell>
          <cell r="BN36"/>
          <cell r="BR36">
            <v>61.88</v>
          </cell>
          <cell r="BS36">
            <v>2042.0400000000002</v>
          </cell>
        </row>
        <row r="37">
          <cell r="A37">
            <v>2021</v>
          </cell>
          <cell r="B37">
            <v>301</v>
          </cell>
          <cell r="C37" t="str">
            <v>Family Medicine and Public Health</v>
          </cell>
          <cell r="D37" t="str">
            <v>NA</v>
          </cell>
          <cell r="F37" t="str">
            <v>Reyes</v>
          </cell>
          <cell r="G37" t="str">
            <v>MSP</v>
          </cell>
          <cell r="I37">
            <v>10377619</v>
          </cell>
          <cell r="J37" t="e">
            <v>#N/A</v>
          </cell>
          <cell r="K37" t="str">
            <v>Hemp, James</v>
          </cell>
          <cell r="L37" t="str">
            <v>Hemp</v>
          </cell>
          <cell r="M37" t="str">
            <v>James</v>
          </cell>
          <cell r="N37">
            <v>43990</v>
          </cell>
          <cell r="O37">
            <v>44354</v>
          </cell>
          <cell r="P37" t="str">
            <v>0770</v>
          </cell>
          <cell r="Q37" t="str">
            <v>MSP</v>
          </cell>
          <cell r="R37">
            <v>40666766</v>
          </cell>
          <cell r="S37" t="str">
            <v/>
          </cell>
          <cell r="T37" t="str">
            <v>NA</v>
          </cell>
          <cell r="V37">
            <v>180600</v>
          </cell>
          <cell r="W37">
            <v>0.2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180600</v>
          </cell>
          <cell r="AC37">
            <v>77400</v>
          </cell>
          <cell r="AD37">
            <v>0</v>
          </cell>
          <cell r="AE37">
            <v>258000</v>
          </cell>
          <cell r="AF37">
            <v>258000</v>
          </cell>
          <cell r="AG37">
            <v>0.2</v>
          </cell>
          <cell r="AH37">
            <v>51600</v>
          </cell>
          <cell r="AI37">
            <v>0</v>
          </cell>
          <cell r="AJ37"/>
          <cell r="AK37"/>
          <cell r="AN37"/>
          <cell r="AO37"/>
          <cell r="AP37"/>
          <cell r="AR37">
            <v>51600</v>
          </cell>
          <cell r="AS37">
            <v>43990</v>
          </cell>
          <cell r="AT37">
            <v>44354</v>
          </cell>
          <cell r="AU37" t="str">
            <v>MSP with PNZ and PSZ</v>
          </cell>
          <cell r="AV37">
            <v>43966</v>
          </cell>
          <cell r="AW37" t="str">
            <v>Reyes, J.</v>
          </cell>
          <cell r="BB37" t="str">
            <v>Incentive Pay Only</v>
          </cell>
          <cell r="BC37" t="str">
            <v>N</v>
          </cell>
          <cell r="BE37" t="str">
            <v>Y</v>
          </cell>
          <cell r="BF37" t="str">
            <v>Sub 2</v>
          </cell>
          <cell r="BG37" t="str">
            <v>hemp.james@scrippshealth.org</v>
          </cell>
          <cell r="BH37" t="str">
            <v>Incentive Pay Only - no REG/Timekeeping set-up</v>
          </cell>
          <cell r="BI37">
            <v>0</v>
          </cell>
          <cell r="BK37" t="str">
            <v>EcoTime</v>
          </cell>
          <cell r="BL37">
            <v>3010</v>
          </cell>
          <cell r="BM37">
            <v>1290</v>
          </cell>
          <cell r="BN37"/>
          <cell r="BR37">
            <v>123.56</v>
          </cell>
          <cell r="BS37" t="e">
            <v>#N/A</v>
          </cell>
        </row>
        <row r="38">
          <cell r="A38">
            <v>2021</v>
          </cell>
          <cell r="B38">
            <v>303</v>
          </cell>
          <cell r="C38" t="str">
            <v>Medicine</v>
          </cell>
          <cell r="D38" t="str">
            <v>BMI</v>
          </cell>
          <cell r="E38" t="str">
            <v>311</v>
          </cell>
          <cell r="F38" t="str">
            <v>Tkebuchava</v>
          </cell>
          <cell r="G38" t="str">
            <v>MSP</v>
          </cell>
          <cell r="H38" t="str">
            <v>Active</v>
          </cell>
          <cell r="I38">
            <v>10359639</v>
          </cell>
          <cell r="J38" t="e">
            <v>#N/A</v>
          </cell>
          <cell r="K38" t="str">
            <v>Reynolds, Cindy Chang</v>
          </cell>
          <cell r="L38" t="str">
            <v>Reynolds</v>
          </cell>
          <cell r="M38" t="str">
            <v>Cindy Chang</v>
          </cell>
          <cell r="N38">
            <v>43922</v>
          </cell>
          <cell r="O38">
            <v>44286</v>
          </cell>
          <cell r="P38" t="str">
            <v>0772</v>
          </cell>
          <cell r="Q38" t="str">
            <v>MSP</v>
          </cell>
          <cell r="R38">
            <v>40643715</v>
          </cell>
          <cell r="S38" t="str">
            <v/>
          </cell>
          <cell r="T38" t="str">
            <v>NA</v>
          </cell>
          <cell r="V38">
            <v>92391</v>
          </cell>
          <cell r="W38">
            <v>0.25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92391</v>
          </cell>
          <cell r="AC38">
            <v>24609</v>
          </cell>
          <cell r="AD38">
            <v>0</v>
          </cell>
          <cell r="AE38">
            <v>117000</v>
          </cell>
          <cell r="AF38">
            <v>117000</v>
          </cell>
          <cell r="AG38">
            <v>0.25</v>
          </cell>
          <cell r="AH38">
            <v>29250</v>
          </cell>
          <cell r="AI38">
            <v>0</v>
          </cell>
          <cell r="AJ38"/>
          <cell r="AK38"/>
          <cell r="AN38"/>
          <cell r="AO38"/>
          <cell r="AP38"/>
          <cell r="AR38">
            <v>29250</v>
          </cell>
          <cell r="AS38">
            <v>43922</v>
          </cell>
          <cell r="AT38">
            <v>44286</v>
          </cell>
          <cell r="AU38" t="str">
            <v>MSP with PNZ and PSZ</v>
          </cell>
          <cell r="AV38">
            <v>43846</v>
          </cell>
          <cell r="AW38" t="str">
            <v>Taylor, J.</v>
          </cell>
          <cell r="BB38" t="str">
            <v>MSP Renewal - 4/1/20 - ARC0269754</v>
          </cell>
          <cell r="BC38" t="str">
            <v>D</v>
          </cell>
          <cell r="BE38" t="str">
            <v>N</v>
          </cell>
          <cell r="BF38" t="str">
            <v>Sub 2</v>
          </cell>
          <cell r="BG38" t="str">
            <v>ccreynolds@ucsd.edu</v>
          </cell>
          <cell r="BI38">
            <v>0</v>
          </cell>
          <cell r="BJ38">
            <v>30316</v>
          </cell>
          <cell r="BK38" t="str">
            <v>EcoTime</v>
          </cell>
          <cell r="BL38">
            <v>1924.81</v>
          </cell>
          <cell r="BM38">
            <v>512.69000000000005</v>
          </cell>
          <cell r="BN38"/>
          <cell r="BR38">
            <v>56.03</v>
          </cell>
          <cell r="BS38" t="e">
            <v>#N/A</v>
          </cell>
        </row>
        <row r="39">
          <cell r="A39">
            <v>2022</v>
          </cell>
          <cell r="B39">
            <v>303</v>
          </cell>
          <cell r="C39" t="str">
            <v>Medicine</v>
          </cell>
          <cell r="D39" t="str">
            <v>BMI</v>
          </cell>
          <cell r="E39" t="str">
            <v>312</v>
          </cell>
          <cell r="F39" t="str">
            <v>Tkebuchava</v>
          </cell>
          <cell r="G39" t="str">
            <v>MSP</v>
          </cell>
          <cell r="H39" t="str">
            <v>Active</v>
          </cell>
          <cell r="I39">
            <v>10371810</v>
          </cell>
          <cell r="J39" t="e">
            <v>#N/A</v>
          </cell>
          <cell r="K39" t="str">
            <v>Lopez, Nicole Elizabeth</v>
          </cell>
          <cell r="L39" t="str">
            <v>Lopez</v>
          </cell>
          <cell r="M39" t="str">
            <v>Nicole Elizabeth</v>
          </cell>
          <cell r="N39">
            <v>44044</v>
          </cell>
          <cell r="O39">
            <v>44408</v>
          </cell>
          <cell r="P39" t="str">
            <v>0771</v>
          </cell>
          <cell r="Q39" t="str">
            <v>MSP</v>
          </cell>
          <cell r="R39">
            <v>40654947</v>
          </cell>
          <cell r="S39" t="str">
            <v/>
          </cell>
          <cell r="T39" t="str">
            <v>NA</v>
          </cell>
          <cell r="V39">
            <v>203000</v>
          </cell>
          <cell r="W39">
            <v>1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203000</v>
          </cell>
          <cell r="AC39">
            <v>87000</v>
          </cell>
          <cell r="AD39">
            <v>0</v>
          </cell>
          <cell r="AE39">
            <v>290000</v>
          </cell>
          <cell r="AF39">
            <v>290000</v>
          </cell>
          <cell r="AG39">
            <v>1</v>
          </cell>
          <cell r="AH39">
            <v>290000</v>
          </cell>
          <cell r="AI39">
            <v>0</v>
          </cell>
          <cell r="AJ39"/>
          <cell r="AK39"/>
          <cell r="AN39"/>
          <cell r="AO39"/>
          <cell r="AP39"/>
          <cell r="AR39">
            <v>290000</v>
          </cell>
          <cell r="AS39">
            <v>44044</v>
          </cell>
          <cell r="AT39">
            <v>44408</v>
          </cell>
          <cell r="AU39" t="str">
            <v>MSP with PNZ and PSZ</v>
          </cell>
          <cell r="AV39">
            <v>44041</v>
          </cell>
          <cell r="BB39" t="str">
            <v>ARC0279500 - Renewal</v>
          </cell>
          <cell r="BC39" t="str">
            <v>N</v>
          </cell>
          <cell r="BD39" t="str">
            <v>Castillo</v>
          </cell>
          <cell r="BE39" t="str">
            <v>Y</v>
          </cell>
          <cell r="BF39"/>
          <cell r="BG39" t="str">
            <v>nelopez@ucsd.edu</v>
          </cell>
          <cell r="BI39">
            <v>0</v>
          </cell>
          <cell r="BJ39">
            <v>30316</v>
          </cell>
          <cell r="BK39">
            <v>24166.67</v>
          </cell>
          <cell r="BL39">
            <v>16916.669999999998</v>
          </cell>
          <cell r="BM39">
            <v>7250</v>
          </cell>
          <cell r="BN39"/>
          <cell r="BR39">
            <v>138.88999999999999</v>
          </cell>
          <cell r="BS39">
            <v>13502.885799999998</v>
          </cell>
        </row>
        <row r="40">
          <cell r="A40">
            <v>2021</v>
          </cell>
          <cell r="B40">
            <v>303</v>
          </cell>
          <cell r="C40" t="str">
            <v>Medicine</v>
          </cell>
          <cell r="D40" t="str">
            <v>CM</v>
          </cell>
          <cell r="F40" t="str">
            <v>Reyes</v>
          </cell>
          <cell r="G40" t="str">
            <v>MSP</v>
          </cell>
          <cell r="I40">
            <v>10069113</v>
          </cell>
          <cell r="J40" t="e">
            <v>#N/A</v>
          </cell>
          <cell r="K40" t="str">
            <v>Fejleh, Mohammad</v>
          </cell>
          <cell r="L40" t="str">
            <v>Fejleh</v>
          </cell>
          <cell r="M40" t="str">
            <v>Mohammad</v>
          </cell>
          <cell r="N40">
            <v>44013</v>
          </cell>
          <cell r="O40">
            <v>44377</v>
          </cell>
          <cell r="P40" t="str">
            <v>0772</v>
          </cell>
          <cell r="Q40" t="str">
            <v>MSP</v>
          </cell>
          <cell r="R40">
            <v>40713604</v>
          </cell>
          <cell r="S40" t="str">
            <v/>
          </cell>
          <cell r="T40" t="str">
            <v>NA</v>
          </cell>
          <cell r="V40">
            <v>91900</v>
          </cell>
          <cell r="W40">
            <v>0.87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91900</v>
          </cell>
          <cell r="AC40">
            <v>0</v>
          </cell>
          <cell r="AD40">
            <v>0</v>
          </cell>
          <cell r="AE40">
            <v>91900</v>
          </cell>
          <cell r="AF40">
            <v>91900</v>
          </cell>
          <cell r="AG40">
            <v>0.87</v>
          </cell>
          <cell r="AH40">
            <v>79953</v>
          </cell>
          <cell r="AI40">
            <v>0</v>
          </cell>
          <cell r="AJ40"/>
          <cell r="AK40"/>
          <cell r="AN40"/>
          <cell r="AO40"/>
          <cell r="AP40"/>
          <cell r="AR40">
            <v>79953</v>
          </cell>
          <cell r="AS40">
            <v>44013</v>
          </cell>
          <cell r="AT40">
            <v>44377</v>
          </cell>
          <cell r="AU40" t="str">
            <v>MSP with PNZ and PSZ</v>
          </cell>
          <cell r="AV40">
            <v>43945</v>
          </cell>
          <cell r="AW40" t="str">
            <v>Reyes, J.</v>
          </cell>
          <cell r="BB40" t="str">
            <v>ARC0285531</v>
          </cell>
          <cell r="BC40" t="str">
            <v>N</v>
          </cell>
          <cell r="BE40" t="str">
            <v>Y</v>
          </cell>
          <cell r="BF40"/>
          <cell r="BI40">
            <v>0</v>
          </cell>
          <cell r="BK40">
            <v>6662.75</v>
          </cell>
          <cell r="BL40">
            <v>6662.75</v>
          </cell>
          <cell r="BM40">
            <v>0</v>
          </cell>
          <cell r="BN40"/>
          <cell r="BR40">
            <v>44.01</v>
          </cell>
          <cell r="BS40">
            <v>1936.8800999999999</v>
          </cell>
        </row>
        <row r="41">
          <cell r="A41">
            <v>2021</v>
          </cell>
          <cell r="B41">
            <v>303</v>
          </cell>
          <cell r="C41" t="str">
            <v>Medicine</v>
          </cell>
          <cell r="D41" t="str">
            <v>CM</v>
          </cell>
          <cell r="F41" t="str">
            <v>Reyes</v>
          </cell>
          <cell r="G41" t="str">
            <v>MSP</v>
          </cell>
          <cell r="H41" t="str">
            <v>Active</v>
          </cell>
          <cell r="I41">
            <v>10215166</v>
          </cell>
          <cell r="J41" t="e">
            <v>#N/A</v>
          </cell>
          <cell r="K41" t="str">
            <v>Torres Barba, David</v>
          </cell>
          <cell r="L41" t="str">
            <v>Torres Barba</v>
          </cell>
          <cell r="M41" t="str">
            <v>David</v>
          </cell>
          <cell r="N41">
            <v>44013</v>
          </cell>
          <cell r="O41">
            <v>44377</v>
          </cell>
          <cell r="P41" t="str">
            <v>0771</v>
          </cell>
          <cell r="Q41" t="str">
            <v>MSP</v>
          </cell>
          <cell r="R41">
            <v>40661039</v>
          </cell>
          <cell r="S41" t="str">
            <v/>
          </cell>
          <cell r="T41" t="str">
            <v>NA</v>
          </cell>
          <cell r="V41">
            <v>177500</v>
          </cell>
          <cell r="W41">
            <v>0.2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177500</v>
          </cell>
          <cell r="AC41">
            <v>0</v>
          </cell>
          <cell r="AD41">
            <v>0</v>
          </cell>
          <cell r="AE41">
            <v>177500</v>
          </cell>
          <cell r="AF41">
            <v>177500</v>
          </cell>
          <cell r="AG41">
            <v>0.2</v>
          </cell>
          <cell r="AH41">
            <v>35500</v>
          </cell>
          <cell r="AI41">
            <v>0</v>
          </cell>
          <cell r="AJ41"/>
          <cell r="AK41"/>
          <cell r="AN41"/>
          <cell r="AO41"/>
          <cell r="AP41"/>
          <cell r="AR41">
            <v>35500</v>
          </cell>
          <cell r="AS41">
            <v>44013</v>
          </cell>
          <cell r="AT41">
            <v>44377</v>
          </cell>
          <cell r="AU41" t="str">
            <v>MSP without incentive</v>
          </cell>
          <cell r="AV41">
            <v>43961</v>
          </cell>
          <cell r="BC41" t="str">
            <v>X</v>
          </cell>
          <cell r="BE41" t="str">
            <v>Y</v>
          </cell>
          <cell r="BF41" t="str">
            <v>GME</v>
          </cell>
          <cell r="BG41" t="str">
            <v>dtorresbarba@ucsd.edu</v>
          </cell>
          <cell r="BI41">
            <v>0</v>
          </cell>
          <cell r="BJ41">
            <v>30302</v>
          </cell>
          <cell r="BK41" t="str">
            <v>Incentive</v>
          </cell>
          <cell r="BL41">
            <v>2958.33</v>
          </cell>
          <cell r="BM41">
            <v>0</v>
          </cell>
          <cell r="BN41"/>
          <cell r="BR41">
            <v>85.01</v>
          </cell>
          <cell r="BS41" t="e">
            <v>#N/A</v>
          </cell>
        </row>
        <row r="42">
          <cell r="A42">
            <v>2021</v>
          </cell>
          <cell r="B42">
            <v>303</v>
          </cell>
          <cell r="C42" t="str">
            <v>Medicine</v>
          </cell>
          <cell r="D42" t="str">
            <v>CM</v>
          </cell>
          <cell r="F42" t="str">
            <v>Reyes</v>
          </cell>
          <cell r="G42" t="str">
            <v>MSP</v>
          </cell>
          <cell r="H42" t="str">
            <v>Active</v>
          </cell>
          <cell r="I42">
            <v>10358472</v>
          </cell>
          <cell r="J42" t="e">
            <v>#N/A</v>
          </cell>
          <cell r="K42" t="str">
            <v>Bui, Quan</v>
          </cell>
          <cell r="L42" t="str">
            <v>Bui</v>
          </cell>
          <cell r="M42" t="str">
            <v>Quan</v>
          </cell>
          <cell r="N42">
            <v>44013</v>
          </cell>
          <cell r="O42">
            <v>44377</v>
          </cell>
          <cell r="P42" t="str">
            <v>0771</v>
          </cell>
          <cell r="Q42" t="str">
            <v>MSP</v>
          </cell>
          <cell r="R42">
            <v>40644650</v>
          </cell>
          <cell r="S42" t="str">
            <v/>
          </cell>
          <cell r="T42" t="str">
            <v>NA</v>
          </cell>
          <cell r="V42">
            <v>177500</v>
          </cell>
          <cell r="W42">
            <v>0.2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177500</v>
          </cell>
          <cell r="AC42">
            <v>0</v>
          </cell>
          <cell r="AD42">
            <v>0</v>
          </cell>
          <cell r="AE42">
            <v>177500</v>
          </cell>
          <cell r="AF42">
            <v>177500</v>
          </cell>
          <cell r="AG42">
            <v>0.2</v>
          </cell>
          <cell r="AH42">
            <v>35500</v>
          </cell>
          <cell r="AI42">
            <v>0</v>
          </cell>
          <cell r="AJ42"/>
          <cell r="AK42"/>
          <cell r="AN42"/>
          <cell r="AO42"/>
          <cell r="AP42"/>
          <cell r="AR42">
            <v>35500</v>
          </cell>
          <cell r="AS42">
            <v>44013</v>
          </cell>
          <cell r="AT42">
            <v>44377</v>
          </cell>
          <cell r="AU42" t="str">
            <v>MSP without incentive</v>
          </cell>
          <cell r="AV42">
            <v>43961</v>
          </cell>
          <cell r="AW42" t="str">
            <v>Reyes, J.</v>
          </cell>
          <cell r="BC42" t="str">
            <v>X</v>
          </cell>
          <cell r="BE42" t="str">
            <v>Y</v>
          </cell>
          <cell r="BF42" t="str">
            <v>GME</v>
          </cell>
          <cell r="BG42" t="str">
            <v>q3bui@ucsd.edu</v>
          </cell>
          <cell r="BI42">
            <v>0</v>
          </cell>
          <cell r="BJ42">
            <v>30302</v>
          </cell>
          <cell r="BK42" t="str">
            <v>Incentive</v>
          </cell>
          <cell r="BL42">
            <v>2958.33</v>
          </cell>
          <cell r="BM42">
            <v>0</v>
          </cell>
          <cell r="BN42"/>
          <cell r="BR42">
            <v>85.01</v>
          </cell>
          <cell r="BS42" t="e">
            <v>#N/A</v>
          </cell>
        </row>
        <row r="43">
          <cell r="A43">
            <v>2021</v>
          </cell>
          <cell r="B43">
            <v>303</v>
          </cell>
          <cell r="C43" t="str">
            <v>Medicine</v>
          </cell>
          <cell r="D43" t="str">
            <v>CM</v>
          </cell>
          <cell r="F43" t="str">
            <v>Reyes</v>
          </cell>
          <cell r="G43" t="str">
            <v>MSP</v>
          </cell>
          <cell r="H43" t="str">
            <v>Active</v>
          </cell>
          <cell r="I43">
            <v>10358555</v>
          </cell>
          <cell r="J43" t="e">
            <v>#N/A</v>
          </cell>
          <cell r="K43" t="str">
            <v>Bhatia, Harpreet S</v>
          </cell>
          <cell r="L43" t="str">
            <v>Bhatia</v>
          </cell>
          <cell r="M43" t="str">
            <v>Harpreet</v>
          </cell>
          <cell r="N43">
            <v>44013</v>
          </cell>
          <cell r="O43">
            <v>44377</v>
          </cell>
          <cell r="P43" t="str">
            <v>0772</v>
          </cell>
          <cell r="Q43" t="str">
            <v>MSP</v>
          </cell>
          <cell r="R43">
            <v>40646340</v>
          </cell>
          <cell r="S43" t="str">
            <v/>
          </cell>
          <cell r="T43" t="str">
            <v>NA</v>
          </cell>
          <cell r="V43">
            <v>177500</v>
          </cell>
          <cell r="W43">
            <v>0.2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177500</v>
          </cell>
          <cell r="AC43">
            <v>0</v>
          </cell>
          <cell r="AD43">
            <v>0</v>
          </cell>
          <cell r="AE43">
            <v>177500</v>
          </cell>
          <cell r="AF43">
            <v>177500</v>
          </cell>
          <cell r="AG43">
            <v>0.2</v>
          </cell>
          <cell r="AH43">
            <v>35500</v>
          </cell>
          <cell r="AI43">
            <v>0</v>
          </cell>
          <cell r="AJ43"/>
          <cell r="AK43"/>
          <cell r="AN43"/>
          <cell r="AO43"/>
          <cell r="AP43"/>
          <cell r="AR43">
            <v>35500</v>
          </cell>
          <cell r="AS43">
            <v>44013</v>
          </cell>
          <cell r="AT43">
            <v>44377</v>
          </cell>
          <cell r="AU43" t="str">
            <v>MSP without incentive</v>
          </cell>
          <cell r="AV43">
            <v>43961</v>
          </cell>
          <cell r="AW43" t="str">
            <v>Reyes, J.</v>
          </cell>
          <cell r="BC43" t="str">
            <v>X</v>
          </cell>
          <cell r="BE43" t="str">
            <v>Y</v>
          </cell>
          <cell r="BF43" t="str">
            <v>GME</v>
          </cell>
          <cell r="BG43" t="str">
            <v>hsbhatia@ucsd.edu</v>
          </cell>
          <cell r="BI43">
            <v>0</v>
          </cell>
          <cell r="BJ43">
            <v>30302</v>
          </cell>
          <cell r="BK43" t="str">
            <v>Incentive</v>
          </cell>
          <cell r="BL43">
            <v>2958.33</v>
          </cell>
          <cell r="BM43">
            <v>0</v>
          </cell>
          <cell r="BN43"/>
          <cell r="BR43">
            <v>85.01</v>
          </cell>
          <cell r="BS43" t="e">
            <v>#N/A</v>
          </cell>
        </row>
        <row r="44">
          <cell r="A44">
            <v>2021</v>
          </cell>
          <cell r="B44">
            <v>303</v>
          </cell>
          <cell r="C44" t="str">
            <v>Medicine</v>
          </cell>
          <cell r="D44" t="str">
            <v>CM</v>
          </cell>
          <cell r="F44" t="str">
            <v>Reyes</v>
          </cell>
          <cell r="G44" t="str">
            <v>MSP</v>
          </cell>
          <cell r="H44" t="str">
            <v>Active</v>
          </cell>
          <cell r="I44">
            <v>10358575</v>
          </cell>
          <cell r="J44" t="e">
            <v>#N/A</v>
          </cell>
          <cell r="K44" t="str">
            <v>Almasoud, Abdullah</v>
          </cell>
          <cell r="L44" t="str">
            <v>Almasoud</v>
          </cell>
          <cell r="M44" t="str">
            <v>Abdullah</v>
          </cell>
          <cell r="N44">
            <v>44013</v>
          </cell>
          <cell r="O44">
            <v>44377</v>
          </cell>
          <cell r="P44" t="str">
            <v>0772</v>
          </cell>
          <cell r="Q44" t="str">
            <v>MSP</v>
          </cell>
          <cell r="R44">
            <v>40646362</v>
          </cell>
          <cell r="S44" t="str">
            <v/>
          </cell>
          <cell r="T44" t="str">
            <v>NA</v>
          </cell>
          <cell r="V44">
            <v>177500</v>
          </cell>
          <cell r="W44">
            <v>0.2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177500</v>
          </cell>
          <cell r="AC44">
            <v>0</v>
          </cell>
          <cell r="AD44">
            <v>0</v>
          </cell>
          <cell r="AE44">
            <v>177500</v>
          </cell>
          <cell r="AF44">
            <v>177500</v>
          </cell>
          <cell r="AG44">
            <v>0.2</v>
          </cell>
          <cell r="AH44">
            <v>35500</v>
          </cell>
          <cell r="AI44">
            <v>0</v>
          </cell>
          <cell r="AJ44"/>
          <cell r="AK44"/>
          <cell r="AN44"/>
          <cell r="AO44"/>
          <cell r="AP44"/>
          <cell r="AR44">
            <v>35500</v>
          </cell>
          <cell r="AS44">
            <v>44013</v>
          </cell>
          <cell r="AT44">
            <v>44377</v>
          </cell>
          <cell r="AU44" t="str">
            <v>MSP without incentive</v>
          </cell>
          <cell r="AV44">
            <v>43961</v>
          </cell>
          <cell r="AW44" t="str">
            <v>Reyes, J.</v>
          </cell>
          <cell r="BC44" t="str">
            <v>X</v>
          </cell>
          <cell r="BE44" t="str">
            <v>Y</v>
          </cell>
          <cell r="BF44" t="str">
            <v>GME</v>
          </cell>
          <cell r="BG44" t="str">
            <v>aalmasoud@ucsd.edu</v>
          </cell>
          <cell r="BI44">
            <v>0</v>
          </cell>
          <cell r="BJ44">
            <v>30302</v>
          </cell>
          <cell r="BK44" t="str">
            <v>Incentive</v>
          </cell>
          <cell r="BL44">
            <v>2958.33</v>
          </cell>
          <cell r="BM44">
            <v>0</v>
          </cell>
          <cell r="BN44"/>
          <cell r="BR44">
            <v>85.01</v>
          </cell>
          <cell r="BS44" t="e">
            <v>#N/A</v>
          </cell>
        </row>
        <row r="45">
          <cell r="A45">
            <v>2021</v>
          </cell>
          <cell r="B45">
            <v>303</v>
          </cell>
          <cell r="C45" t="str">
            <v>Medicine</v>
          </cell>
          <cell r="D45" t="str">
            <v>CM</v>
          </cell>
          <cell r="F45" t="str">
            <v>Reyes</v>
          </cell>
          <cell r="G45" t="str">
            <v>MSP</v>
          </cell>
          <cell r="H45" t="str">
            <v>Active</v>
          </cell>
          <cell r="I45">
            <v>10358576</v>
          </cell>
          <cell r="J45" t="e">
            <v>#N/A</v>
          </cell>
          <cell r="K45" t="str">
            <v>Hong, Kimberly N</v>
          </cell>
          <cell r="L45" t="str">
            <v>Hong</v>
          </cell>
          <cell r="M45" t="str">
            <v>Kimberly</v>
          </cell>
          <cell r="N45">
            <v>44013</v>
          </cell>
          <cell r="O45">
            <v>44377</v>
          </cell>
          <cell r="P45" t="str">
            <v>0772</v>
          </cell>
          <cell r="Q45" t="str">
            <v>MSP</v>
          </cell>
          <cell r="R45">
            <v>40646368</v>
          </cell>
          <cell r="S45" t="str">
            <v/>
          </cell>
          <cell r="T45" t="str">
            <v>NA</v>
          </cell>
          <cell r="V45">
            <v>91900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91900</v>
          </cell>
          <cell r="AC45">
            <v>15959</v>
          </cell>
          <cell r="AD45">
            <v>0</v>
          </cell>
          <cell r="AE45">
            <v>107859</v>
          </cell>
          <cell r="AF45">
            <v>107859</v>
          </cell>
          <cell r="AG45">
            <v>1</v>
          </cell>
          <cell r="AH45">
            <v>107859</v>
          </cell>
          <cell r="AI45">
            <v>0</v>
          </cell>
          <cell r="AJ45"/>
          <cell r="AK45"/>
          <cell r="AN45"/>
          <cell r="AO45"/>
          <cell r="AP45"/>
          <cell r="AR45">
            <v>107859</v>
          </cell>
          <cell r="AS45">
            <v>44013</v>
          </cell>
          <cell r="AT45">
            <v>44377</v>
          </cell>
          <cell r="AU45" t="str">
            <v>MSP with PNZ and PSZ</v>
          </cell>
          <cell r="AV45">
            <v>43998</v>
          </cell>
          <cell r="AW45" t="str">
            <v>Reyes, J.</v>
          </cell>
          <cell r="BB45" t="str">
            <v>ARC0273404 / Revision: ARC0288289</v>
          </cell>
          <cell r="BC45" t="str">
            <v>M</v>
          </cell>
          <cell r="BE45" t="str">
            <v>Y</v>
          </cell>
          <cell r="BF45"/>
          <cell r="BG45" t="str">
            <v>knhong@ucsd.edu</v>
          </cell>
          <cell r="BI45">
            <v>0</v>
          </cell>
          <cell r="BJ45">
            <v>30330</v>
          </cell>
          <cell r="BK45">
            <v>8988.25</v>
          </cell>
          <cell r="BL45">
            <v>7658.33</v>
          </cell>
          <cell r="BM45">
            <v>1329.92</v>
          </cell>
          <cell r="BN45"/>
          <cell r="BR45">
            <v>51.66</v>
          </cell>
          <cell r="BS45">
            <v>2273.5565999999999</v>
          </cell>
        </row>
        <row r="46">
          <cell r="A46">
            <v>2021</v>
          </cell>
          <cell r="B46">
            <v>303</v>
          </cell>
          <cell r="C46" t="str">
            <v>Medicine</v>
          </cell>
          <cell r="D46" t="str">
            <v>CM</v>
          </cell>
          <cell r="F46" t="str">
            <v>Reyes</v>
          </cell>
          <cell r="G46" t="str">
            <v>MSP</v>
          </cell>
          <cell r="H46" t="str">
            <v>Active</v>
          </cell>
          <cell r="I46">
            <v>10358612</v>
          </cell>
          <cell r="J46" t="e">
            <v>#N/A</v>
          </cell>
          <cell r="K46" t="str">
            <v>Bhatia, Prerana</v>
          </cell>
          <cell r="L46" t="str">
            <v>Bhatia</v>
          </cell>
          <cell r="M46" t="str">
            <v>Prerana</v>
          </cell>
          <cell r="N46">
            <v>44013</v>
          </cell>
          <cell r="O46">
            <v>44377</v>
          </cell>
          <cell r="P46" t="str">
            <v>0771</v>
          </cell>
          <cell r="Q46" t="str">
            <v>MSP</v>
          </cell>
          <cell r="R46">
            <v>40644725</v>
          </cell>
          <cell r="S46" t="str">
            <v/>
          </cell>
          <cell r="T46" t="str">
            <v>NA</v>
          </cell>
          <cell r="V46">
            <v>177500</v>
          </cell>
          <cell r="W46">
            <v>0.2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177500</v>
          </cell>
          <cell r="AC46">
            <v>0</v>
          </cell>
          <cell r="AD46">
            <v>0</v>
          </cell>
          <cell r="AE46">
            <v>177500</v>
          </cell>
          <cell r="AF46">
            <v>177500</v>
          </cell>
          <cell r="AG46">
            <v>0.2</v>
          </cell>
          <cell r="AH46">
            <v>35500</v>
          </cell>
          <cell r="AI46">
            <v>0</v>
          </cell>
          <cell r="AJ46"/>
          <cell r="AK46"/>
          <cell r="AN46"/>
          <cell r="AO46"/>
          <cell r="AP46"/>
          <cell r="AR46">
            <v>35500</v>
          </cell>
          <cell r="AS46">
            <v>44013</v>
          </cell>
          <cell r="AT46">
            <v>44377</v>
          </cell>
          <cell r="AU46" t="str">
            <v>MSP without incentive</v>
          </cell>
          <cell r="AV46">
            <v>43961</v>
          </cell>
          <cell r="AW46" t="str">
            <v>Reyes, J.</v>
          </cell>
          <cell r="BC46" t="str">
            <v>X</v>
          </cell>
          <cell r="BE46" t="str">
            <v>Y</v>
          </cell>
          <cell r="BF46" t="str">
            <v>GME</v>
          </cell>
          <cell r="BG46" t="str">
            <v>p3bhatia@ucsd.edu</v>
          </cell>
          <cell r="BI46">
            <v>0</v>
          </cell>
          <cell r="BJ46">
            <v>30302</v>
          </cell>
          <cell r="BK46" t="str">
            <v>Incentive</v>
          </cell>
          <cell r="BL46">
            <v>2958.33</v>
          </cell>
          <cell r="BM46">
            <v>0</v>
          </cell>
          <cell r="BN46"/>
          <cell r="BR46">
            <v>85.01</v>
          </cell>
          <cell r="BS46" t="e">
            <v>#N/A</v>
          </cell>
        </row>
        <row r="47">
          <cell r="A47">
            <v>2021</v>
          </cell>
          <cell r="B47">
            <v>303</v>
          </cell>
          <cell r="C47" t="str">
            <v>Medicine</v>
          </cell>
          <cell r="D47" t="str">
            <v>CM</v>
          </cell>
          <cell r="F47" t="str">
            <v>Reyes</v>
          </cell>
          <cell r="G47" t="str">
            <v>MSP</v>
          </cell>
          <cell r="H47" t="str">
            <v>Active</v>
          </cell>
          <cell r="I47">
            <v>10358668</v>
          </cell>
          <cell r="J47" t="e">
            <v>#N/A</v>
          </cell>
          <cell r="K47" t="str">
            <v>Duong, Thao</v>
          </cell>
          <cell r="L47" t="str">
            <v>Duong</v>
          </cell>
          <cell r="M47" t="str">
            <v>Thao</v>
          </cell>
          <cell r="N47">
            <v>44013</v>
          </cell>
          <cell r="O47">
            <v>44377</v>
          </cell>
          <cell r="P47" t="str">
            <v>0772</v>
          </cell>
          <cell r="Q47" t="str">
            <v>MSP</v>
          </cell>
          <cell r="R47">
            <v>40644781</v>
          </cell>
          <cell r="S47" t="str">
            <v/>
          </cell>
          <cell r="T47" t="str">
            <v>NA</v>
          </cell>
          <cell r="V47">
            <v>177500</v>
          </cell>
          <cell r="W47">
            <v>0.2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177500</v>
          </cell>
          <cell r="AC47">
            <v>0</v>
          </cell>
          <cell r="AD47">
            <v>0</v>
          </cell>
          <cell r="AE47">
            <v>177500</v>
          </cell>
          <cell r="AF47">
            <v>177500</v>
          </cell>
          <cell r="AG47">
            <v>0.2</v>
          </cell>
          <cell r="AH47">
            <v>35500</v>
          </cell>
          <cell r="AI47">
            <v>0</v>
          </cell>
          <cell r="AJ47"/>
          <cell r="AK47"/>
          <cell r="AN47"/>
          <cell r="AO47"/>
          <cell r="AP47"/>
          <cell r="AR47">
            <v>35500</v>
          </cell>
          <cell r="AS47">
            <v>44013</v>
          </cell>
          <cell r="AT47">
            <v>44377</v>
          </cell>
          <cell r="AU47" t="str">
            <v>MSP without incentive</v>
          </cell>
          <cell r="AV47">
            <v>44001</v>
          </cell>
          <cell r="AW47" t="str">
            <v>Reyes, J.</v>
          </cell>
          <cell r="BB47" t="str">
            <v>Auto-termed emailed SM</v>
          </cell>
          <cell r="BC47" t="str">
            <v>M</v>
          </cell>
          <cell r="BE47" t="str">
            <v>Y</v>
          </cell>
          <cell r="BF47" t="str">
            <v>GME</v>
          </cell>
          <cell r="BG47" t="str">
            <v>ttd032@ucsd.edu</v>
          </cell>
          <cell r="BI47">
            <v>0</v>
          </cell>
          <cell r="BJ47">
            <v>30302</v>
          </cell>
          <cell r="BK47" t="str">
            <v>Incentive</v>
          </cell>
          <cell r="BL47">
            <v>2958.33</v>
          </cell>
          <cell r="BM47">
            <v>0</v>
          </cell>
          <cell r="BN47"/>
          <cell r="BR47">
            <v>85.01</v>
          </cell>
          <cell r="BS47" t="e">
            <v>#N/A</v>
          </cell>
        </row>
        <row r="48">
          <cell r="A48">
            <v>2021</v>
          </cell>
          <cell r="B48">
            <v>303</v>
          </cell>
          <cell r="C48" t="str">
            <v>Medicine</v>
          </cell>
          <cell r="D48" t="str">
            <v>CM</v>
          </cell>
          <cell r="F48" t="str">
            <v>Reyes</v>
          </cell>
          <cell r="G48" t="str">
            <v>MSP</v>
          </cell>
          <cell r="H48" t="str">
            <v>Active</v>
          </cell>
          <cell r="I48">
            <v>10359656</v>
          </cell>
          <cell r="J48" t="e">
            <v>#N/A</v>
          </cell>
          <cell r="K48" t="str">
            <v>Walters, Daniel</v>
          </cell>
          <cell r="L48" t="str">
            <v>Walters</v>
          </cell>
          <cell r="M48" t="str">
            <v>Daniel</v>
          </cell>
          <cell r="N48">
            <v>44013</v>
          </cell>
          <cell r="O48">
            <v>44377</v>
          </cell>
          <cell r="P48" t="str">
            <v>0770</v>
          </cell>
          <cell r="Q48" t="str">
            <v>MSP</v>
          </cell>
          <cell r="R48">
            <v>40643700</v>
          </cell>
          <cell r="S48" t="str">
            <v/>
          </cell>
          <cell r="T48" t="str">
            <v>NA</v>
          </cell>
          <cell r="V48">
            <v>210000</v>
          </cell>
          <cell r="W48">
            <v>1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210000</v>
          </cell>
          <cell r="AC48">
            <v>90000</v>
          </cell>
          <cell r="AD48">
            <v>0</v>
          </cell>
          <cell r="AE48">
            <v>300000</v>
          </cell>
          <cell r="AF48">
            <v>300000</v>
          </cell>
          <cell r="AG48">
            <v>1</v>
          </cell>
          <cell r="AH48">
            <v>300000</v>
          </cell>
          <cell r="AI48">
            <v>0</v>
          </cell>
          <cell r="AJ48"/>
          <cell r="AK48"/>
          <cell r="AN48"/>
          <cell r="AO48"/>
          <cell r="AP48"/>
          <cell r="AR48">
            <v>300000</v>
          </cell>
          <cell r="AS48">
            <v>44013</v>
          </cell>
          <cell r="AT48">
            <v>44377</v>
          </cell>
          <cell r="AU48" t="str">
            <v>MSP with PNZ and PSZ</v>
          </cell>
          <cell r="AV48">
            <v>43997</v>
          </cell>
          <cell r="AW48" t="str">
            <v>Reyes, J.</v>
          </cell>
          <cell r="BB48" t="str">
            <v>ARC0273597</v>
          </cell>
          <cell r="BC48" t="str">
            <v>M</v>
          </cell>
          <cell r="BE48" t="str">
            <v>Y</v>
          </cell>
          <cell r="BF48"/>
          <cell r="BG48" t="str">
            <v>dcwalters@ucsd.edu</v>
          </cell>
          <cell r="BH48" t="str">
            <v>Exception: sub 2, dept to submit PNZ/PSZ requests</v>
          </cell>
          <cell r="BI48">
            <v>0</v>
          </cell>
          <cell r="BJ48">
            <v>30330</v>
          </cell>
          <cell r="BK48">
            <v>25000</v>
          </cell>
          <cell r="BL48">
            <v>17500</v>
          </cell>
          <cell r="BM48">
            <v>7500</v>
          </cell>
          <cell r="BN48"/>
          <cell r="BR48">
            <v>143.68</v>
          </cell>
          <cell r="BS48">
            <v>14449.8976</v>
          </cell>
        </row>
        <row r="49">
          <cell r="A49">
            <v>2021</v>
          </cell>
          <cell r="B49">
            <v>303</v>
          </cell>
          <cell r="C49" t="str">
            <v>Medicine</v>
          </cell>
          <cell r="D49" t="str">
            <v>CM</v>
          </cell>
          <cell r="F49" t="str">
            <v>Reyes</v>
          </cell>
          <cell r="G49" t="str">
            <v>MSP</v>
          </cell>
          <cell r="H49" t="str">
            <v>Active</v>
          </cell>
          <cell r="I49">
            <v>10359845</v>
          </cell>
          <cell r="J49" t="e">
            <v>#N/A</v>
          </cell>
          <cell r="K49" t="str">
            <v>Shah, Sanjay D</v>
          </cell>
          <cell r="L49" t="str">
            <v>Shah</v>
          </cell>
          <cell r="M49" t="str">
            <v>Sanjay</v>
          </cell>
          <cell r="N49">
            <v>43770</v>
          </cell>
          <cell r="O49">
            <v>44135</v>
          </cell>
          <cell r="P49" t="str">
            <v>0772</v>
          </cell>
          <cell r="Q49" t="str">
            <v>MSP</v>
          </cell>
          <cell r="R49">
            <v>40645523</v>
          </cell>
          <cell r="S49" t="str">
            <v/>
          </cell>
          <cell r="T49" t="str">
            <v>NA</v>
          </cell>
          <cell r="V49">
            <v>91900</v>
          </cell>
          <cell r="W49">
            <v>0.2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91900</v>
          </cell>
          <cell r="AC49">
            <v>0</v>
          </cell>
          <cell r="AD49">
            <v>0</v>
          </cell>
          <cell r="AE49">
            <v>91900</v>
          </cell>
          <cell r="AF49">
            <v>91900</v>
          </cell>
          <cell r="AG49">
            <v>0.2</v>
          </cell>
          <cell r="AH49">
            <v>18380</v>
          </cell>
          <cell r="AI49">
            <v>0</v>
          </cell>
          <cell r="AJ49"/>
          <cell r="AK49"/>
          <cell r="AN49"/>
          <cell r="AO49"/>
          <cell r="AP49"/>
          <cell r="AR49">
            <v>18380</v>
          </cell>
          <cell r="AS49">
            <v>43770</v>
          </cell>
          <cell r="AT49">
            <v>44135</v>
          </cell>
          <cell r="AU49" t="str">
            <v>MSP with PNZ and PSZ</v>
          </cell>
          <cell r="AV49">
            <v>43733</v>
          </cell>
          <cell r="BB49" t="str">
            <v>Department will submit hours ARC0268744</v>
          </cell>
          <cell r="BC49" t="str">
            <v>M</v>
          </cell>
          <cell r="BE49" t="str">
            <v>Y</v>
          </cell>
          <cell r="BF49" t="str">
            <v>Sub 2</v>
          </cell>
          <cell r="BG49" t="str">
            <v>sds007@ucsd.edu</v>
          </cell>
          <cell r="BI49">
            <v>0</v>
          </cell>
          <cell r="BJ49">
            <v>30330</v>
          </cell>
          <cell r="BK49" t="str">
            <v>EcoTime</v>
          </cell>
          <cell r="BL49">
            <v>1531.67</v>
          </cell>
          <cell r="BM49">
            <v>0</v>
          </cell>
          <cell r="BN49"/>
          <cell r="BR49">
            <v>44.01</v>
          </cell>
          <cell r="BS49" t="e">
            <v>#N/A</v>
          </cell>
        </row>
        <row r="50">
          <cell r="A50">
            <v>2021</v>
          </cell>
          <cell r="B50">
            <v>303</v>
          </cell>
          <cell r="C50" t="str">
            <v>Medicine</v>
          </cell>
          <cell r="D50" t="str">
            <v>CM</v>
          </cell>
          <cell r="F50" t="str">
            <v>Reyes</v>
          </cell>
          <cell r="G50" t="str">
            <v>MSP</v>
          </cell>
          <cell r="H50" t="str">
            <v>Active</v>
          </cell>
          <cell r="I50">
            <v>10360421</v>
          </cell>
          <cell r="J50" t="e">
            <v>#N/A</v>
          </cell>
          <cell r="K50" t="str">
            <v>Duran, Jason</v>
          </cell>
          <cell r="L50" t="str">
            <v>Duran</v>
          </cell>
          <cell r="M50" t="str">
            <v>Jason</v>
          </cell>
          <cell r="N50">
            <v>44013</v>
          </cell>
          <cell r="O50">
            <v>44377</v>
          </cell>
          <cell r="P50" t="str">
            <v>0772</v>
          </cell>
          <cell r="Q50" t="str">
            <v>MSP</v>
          </cell>
          <cell r="R50">
            <v>40644081</v>
          </cell>
          <cell r="S50" t="str">
            <v/>
          </cell>
          <cell r="T50" t="str">
            <v>NA</v>
          </cell>
          <cell r="V50">
            <v>177500</v>
          </cell>
          <cell r="W50">
            <v>0.2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177500</v>
          </cell>
          <cell r="AC50">
            <v>0</v>
          </cell>
          <cell r="AD50">
            <v>0</v>
          </cell>
          <cell r="AE50">
            <v>177500</v>
          </cell>
          <cell r="AF50">
            <v>177500</v>
          </cell>
          <cell r="AG50">
            <v>0.2</v>
          </cell>
          <cell r="AH50">
            <v>35500</v>
          </cell>
          <cell r="AI50">
            <v>0</v>
          </cell>
          <cell r="AJ50"/>
          <cell r="AK50"/>
          <cell r="AN50"/>
          <cell r="AO50"/>
          <cell r="AP50"/>
          <cell r="AR50">
            <v>35500</v>
          </cell>
          <cell r="AS50">
            <v>44013</v>
          </cell>
          <cell r="AT50">
            <v>44377</v>
          </cell>
          <cell r="AU50" t="str">
            <v>MSP without incentive</v>
          </cell>
          <cell r="AV50">
            <v>43961</v>
          </cell>
          <cell r="AW50" t="str">
            <v>Reyes, J.</v>
          </cell>
          <cell r="BC50" t="str">
            <v>X</v>
          </cell>
          <cell r="BE50" t="str">
            <v>Y</v>
          </cell>
          <cell r="BF50" t="str">
            <v>GME</v>
          </cell>
          <cell r="BG50" t="str">
            <v>jaduran@ucsd.edu</v>
          </cell>
          <cell r="BI50">
            <v>0</v>
          </cell>
          <cell r="BJ50">
            <v>30302</v>
          </cell>
          <cell r="BK50" t="str">
            <v>Incentive</v>
          </cell>
          <cell r="BL50">
            <v>2958.33</v>
          </cell>
          <cell r="BM50">
            <v>0</v>
          </cell>
          <cell r="BN50"/>
          <cell r="BR50">
            <v>85.01</v>
          </cell>
          <cell r="BS50" t="e">
            <v>#N/A</v>
          </cell>
        </row>
        <row r="51">
          <cell r="A51">
            <v>2021</v>
          </cell>
          <cell r="B51">
            <v>303</v>
          </cell>
          <cell r="C51" t="str">
            <v>Medicine</v>
          </cell>
          <cell r="D51" t="str">
            <v>CM</v>
          </cell>
          <cell r="F51" t="str">
            <v>Reyes</v>
          </cell>
          <cell r="G51" t="str">
            <v>MSP</v>
          </cell>
          <cell r="H51" t="str">
            <v>Active</v>
          </cell>
          <cell r="I51">
            <v>10360429</v>
          </cell>
          <cell r="J51" t="e">
            <v>#N/A</v>
          </cell>
          <cell r="K51" t="str">
            <v>Hang, Calvin</v>
          </cell>
          <cell r="L51" t="str">
            <v>Hang</v>
          </cell>
          <cell r="M51" t="str">
            <v>Calvin</v>
          </cell>
          <cell r="N51">
            <v>44013</v>
          </cell>
          <cell r="O51">
            <v>44377</v>
          </cell>
          <cell r="P51" t="str">
            <v>0771</v>
          </cell>
          <cell r="Q51" t="str">
            <v>MSP</v>
          </cell>
          <cell r="R51">
            <v>40644100</v>
          </cell>
          <cell r="S51" t="str">
            <v/>
          </cell>
          <cell r="T51" t="str">
            <v>NA</v>
          </cell>
          <cell r="V51">
            <v>177500</v>
          </cell>
          <cell r="W51">
            <v>0.2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177500</v>
          </cell>
          <cell r="AC51">
            <v>0</v>
          </cell>
          <cell r="AD51">
            <v>0</v>
          </cell>
          <cell r="AE51">
            <v>177500</v>
          </cell>
          <cell r="AF51">
            <v>177500</v>
          </cell>
          <cell r="AG51">
            <v>0.2</v>
          </cell>
          <cell r="AH51">
            <v>35500</v>
          </cell>
          <cell r="AI51">
            <v>0</v>
          </cell>
          <cell r="AJ51"/>
          <cell r="AK51"/>
          <cell r="AN51"/>
          <cell r="AO51"/>
          <cell r="AP51"/>
          <cell r="AR51">
            <v>35500</v>
          </cell>
          <cell r="AS51">
            <v>44013</v>
          </cell>
          <cell r="AT51">
            <v>44377</v>
          </cell>
          <cell r="AU51" t="str">
            <v>MSP without incentive</v>
          </cell>
          <cell r="AV51">
            <v>43961</v>
          </cell>
          <cell r="AW51" t="str">
            <v>Reyes, J.</v>
          </cell>
          <cell r="BB51" t="str">
            <v>ARC0273660</v>
          </cell>
          <cell r="BC51" t="str">
            <v>X</v>
          </cell>
          <cell r="BE51" t="str">
            <v>Y</v>
          </cell>
          <cell r="BF51" t="str">
            <v>Sub 2</v>
          </cell>
          <cell r="BG51" t="str">
            <v>cahang@ucsd.edu</v>
          </cell>
          <cell r="BI51">
            <v>0</v>
          </cell>
          <cell r="BJ51">
            <v>30302</v>
          </cell>
          <cell r="BK51" t="str">
            <v>EcoTime</v>
          </cell>
          <cell r="BL51">
            <v>2958.33</v>
          </cell>
          <cell r="BM51">
            <v>0</v>
          </cell>
          <cell r="BN51"/>
          <cell r="BR51">
            <v>85.01</v>
          </cell>
          <cell r="BS51" t="e">
            <v>#N/A</v>
          </cell>
        </row>
        <row r="52">
          <cell r="A52">
            <v>2021</v>
          </cell>
          <cell r="B52">
            <v>303</v>
          </cell>
          <cell r="C52" t="str">
            <v>Medicine</v>
          </cell>
          <cell r="D52" t="str">
            <v>CM</v>
          </cell>
          <cell r="F52" t="str">
            <v>Reyes</v>
          </cell>
          <cell r="G52" t="str">
            <v>MSP</v>
          </cell>
          <cell r="H52" t="str">
            <v>Active</v>
          </cell>
          <cell r="I52">
            <v>10363665</v>
          </cell>
          <cell r="J52" t="e">
            <v>#N/A</v>
          </cell>
          <cell r="K52" t="str">
            <v>Glassmoyer, Lauren Michell</v>
          </cell>
          <cell r="L52" t="str">
            <v>Glassmoyer</v>
          </cell>
          <cell r="M52" t="str">
            <v>Lauren Michell</v>
          </cell>
          <cell r="N52">
            <v>44013</v>
          </cell>
          <cell r="O52">
            <v>44377</v>
          </cell>
          <cell r="P52" t="str">
            <v>0771</v>
          </cell>
          <cell r="Q52" t="str">
            <v>MSP</v>
          </cell>
          <cell r="R52">
            <v>40660830</v>
          </cell>
          <cell r="S52" t="str">
            <v/>
          </cell>
          <cell r="T52" t="str">
            <v>NA</v>
          </cell>
          <cell r="V52">
            <v>177500</v>
          </cell>
          <cell r="W52">
            <v>0.2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177500</v>
          </cell>
          <cell r="AC52">
            <v>0</v>
          </cell>
          <cell r="AD52">
            <v>0</v>
          </cell>
          <cell r="AE52">
            <v>177500</v>
          </cell>
          <cell r="AF52">
            <v>177500</v>
          </cell>
          <cell r="AG52">
            <v>0.2</v>
          </cell>
          <cell r="AH52">
            <v>35500</v>
          </cell>
          <cell r="AI52">
            <v>0</v>
          </cell>
          <cell r="AJ52"/>
          <cell r="AK52"/>
          <cell r="AN52"/>
          <cell r="AO52"/>
          <cell r="AP52"/>
          <cell r="AR52">
            <v>35500</v>
          </cell>
          <cell r="AS52">
            <v>44013</v>
          </cell>
          <cell r="AT52">
            <v>44377</v>
          </cell>
          <cell r="AU52" t="str">
            <v>MSP without incentive</v>
          </cell>
          <cell r="AV52">
            <v>43999</v>
          </cell>
          <cell r="AW52" t="str">
            <v>Reyes, J.</v>
          </cell>
          <cell r="BB52" t="str">
            <v>ARC0273648</v>
          </cell>
          <cell r="BC52" t="str">
            <v>X</v>
          </cell>
          <cell r="BE52" t="str">
            <v>Y</v>
          </cell>
          <cell r="BF52" t="str">
            <v>Sub 2</v>
          </cell>
          <cell r="BG52" t="str">
            <v>lglassmoyer@ucsd.edu</v>
          </cell>
          <cell r="BI52">
            <v>0</v>
          </cell>
          <cell r="BJ52">
            <v>30302</v>
          </cell>
          <cell r="BK52" t="str">
            <v>EcoTime</v>
          </cell>
          <cell r="BL52">
            <v>2958.33</v>
          </cell>
          <cell r="BM52">
            <v>0</v>
          </cell>
          <cell r="BN52"/>
          <cell r="BR52">
            <v>85.01</v>
          </cell>
          <cell r="BS52" t="e">
            <v>#N/A</v>
          </cell>
        </row>
        <row r="53">
          <cell r="A53">
            <v>2021</v>
          </cell>
          <cell r="B53">
            <v>303</v>
          </cell>
          <cell r="C53" t="str">
            <v>Medicine</v>
          </cell>
          <cell r="D53" t="str">
            <v>CM</v>
          </cell>
          <cell r="F53" t="str">
            <v>Reyes</v>
          </cell>
          <cell r="G53" t="str">
            <v>MSP</v>
          </cell>
          <cell r="H53" t="str">
            <v>Active</v>
          </cell>
          <cell r="I53">
            <v>10365028</v>
          </cell>
          <cell r="J53" t="e">
            <v>#N/A</v>
          </cell>
          <cell r="K53" t="str">
            <v>Prohaska, Thomas</v>
          </cell>
          <cell r="L53" t="str">
            <v>Prohaska</v>
          </cell>
          <cell r="M53" t="str">
            <v>Thomas</v>
          </cell>
          <cell r="N53">
            <v>44013</v>
          </cell>
          <cell r="O53">
            <v>44377</v>
          </cell>
          <cell r="P53" t="str">
            <v>0771</v>
          </cell>
          <cell r="Q53" t="str">
            <v>MSP</v>
          </cell>
          <cell r="R53">
            <v>40657744</v>
          </cell>
          <cell r="S53" t="str">
            <v/>
          </cell>
          <cell r="T53" t="str">
            <v>NA</v>
          </cell>
          <cell r="V53">
            <v>177500</v>
          </cell>
          <cell r="W53">
            <v>0.2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177500</v>
          </cell>
          <cell r="AC53">
            <v>0</v>
          </cell>
          <cell r="AD53">
            <v>0</v>
          </cell>
          <cell r="AE53">
            <v>177500</v>
          </cell>
          <cell r="AF53">
            <v>177500</v>
          </cell>
          <cell r="AG53">
            <v>0.2</v>
          </cell>
          <cell r="AH53">
            <v>35500</v>
          </cell>
          <cell r="AI53">
            <v>0</v>
          </cell>
          <cell r="AJ53"/>
          <cell r="AK53"/>
          <cell r="AN53"/>
          <cell r="AO53"/>
          <cell r="AP53"/>
          <cell r="AR53">
            <v>35500</v>
          </cell>
          <cell r="AS53">
            <v>44013</v>
          </cell>
          <cell r="AT53">
            <v>44377</v>
          </cell>
          <cell r="AU53" t="str">
            <v>MSP without incentive</v>
          </cell>
          <cell r="AV53">
            <v>44006</v>
          </cell>
          <cell r="AW53" t="str">
            <v>Reyes, J.</v>
          </cell>
          <cell r="BC53" t="str">
            <v>X</v>
          </cell>
          <cell r="BE53" t="str">
            <v>Y</v>
          </cell>
          <cell r="BF53" t="str">
            <v>Sub 2</v>
          </cell>
          <cell r="BG53" t="str">
            <v>tprohaska@ucsd.edu</v>
          </cell>
          <cell r="BI53">
            <v>0</v>
          </cell>
          <cell r="BJ53">
            <v>30302</v>
          </cell>
          <cell r="BK53" t="str">
            <v>EcoTime</v>
          </cell>
          <cell r="BL53">
            <v>2958.33</v>
          </cell>
          <cell r="BM53">
            <v>0</v>
          </cell>
          <cell r="BN53"/>
          <cell r="BR53">
            <v>85.01</v>
          </cell>
          <cell r="BS53" t="e">
            <v>#N/A</v>
          </cell>
        </row>
        <row r="54">
          <cell r="A54">
            <v>2021</v>
          </cell>
          <cell r="B54">
            <v>303</v>
          </cell>
          <cell r="C54" t="str">
            <v>Medicine</v>
          </cell>
          <cell r="D54" t="str">
            <v>CM</v>
          </cell>
          <cell r="F54" t="str">
            <v>Reyes</v>
          </cell>
          <cell r="G54" t="str">
            <v>MSP</v>
          </cell>
          <cell r="H54" t="str">
            <v>Active</v>
          </cell>
          <cell r="I54">
            <v>10365302</v>
          </cell>
          <cell r="J54" t="e">
            <v>#N/A</v>
          </cell>
          <cell r="K54" t="str">
            <v>Govea, Alayn</v>
          </cell>
          <cell r="L54" t="str">
            <v>Govea</v>
          </cell>
          <cell r="M54" t="str">
            <v>Alayn</v>
          </cell>
          <cell r="N54">
            <v>44013</v>
          </cell>
          <cell r="O54">
            <v>44377</v>
          </cell>
          <cell r="P54" t="str">
            <v>0772</v>
          </cell>
          <cell r="Q54" t="str">
            <v>MSP</v>
          </cell>
          <cell r="R54">
            <v>40661825</v>
          </cell>
          <cell r="S54" t="str">
            <v/>
          </cell>
          <cell r="T54" t="str">
            <v>NA</v>
          </cell>
          <cell r="V54">
            <v>177500</v>
          </cell>
          <cell r="W54">
            <v>0.2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177500</v>
          </cell>
          <cell r="AC54">
            <v>0</v>
          </cell>
          <cell r="AD54">
            <v>0</v>
          </cell>
          <cell r="AE54">
            <v>177500</v>
          </cell>
          <cell r="AF54">
            <v>177500</v>
          </cell>
          <cell r="AG54">
            <v>0.2</v>
          </cell>
          <cell r="AH54">
            <v>35500</v>
          </cell>
          <cell r="AI54">
            <v>0</v>
          </cell>
          <cell r="AJ54"/>
          <cell r="AK54"/>
          <cell r="AN54"/>
          <cell r="AO54"/>
          <cell r="AP54"/>
          <cell r="AR54">
            <v>35500</v>
          </cell>
          <cell r="AS54">
            <v>44013</v>
          </cell>
          <cell r="AT54">
            <v>44377</v>
          </cell>
          <cell r="AU54" t="str">
            <v>MSP without incentive</v>
          </cell>
          <cell r="AV54">
            <v>43961</v>
          </cell>
          <cell r="AW54" t="str">
            <v>Reyes, J.</v>
          </cell>
          <cell r="BC54" t="str">
            <v>X</v>
          </cell>
          <cell r="BE54" t="str">
            <v>Y</v>
          </cell>
          <cell r="BF54" t="str">
            <v>GME</v>
          </cell>
          <cell r="BG54" t="str">
            <v>algovea@ucsd.edu</v>
          </cell>
          <cell r="BI54">
            <v>0</v>
          </cell>
          <cell r="BJ54">
            <v>30302</v>
          </cell>
          <cell r="BK54" t="str">
            <v>Incentive</v>
          </cell>
          <cell r="BL54">
            <v>2958.33</v>
          </cell>
          <cell r="BM54">
            <v>0</v>
          </cell>
          <cell r="BN54"/>
          <cell r="BR54">
            <v>85.01</v>
          </cell>
          <cell r="BS54" t="e">
            <v>#N/A</v>
          </cell>
        </row>
        <row r="55">
          <cell r="A55">
            <v>2021</v>
          </cell>
          <cell r="B55">
            <v>303</v>
          </cell>
          <cell r="C55" t="str">
            <v>Medicine</v>
          </cell>
          <cell r="D55" t="str">
            <v>CM</v>
          </cell>
          <cell r="F55" t="str">
            <v>Reyes</v>
          </cell>
          <cell r="G55" t="str">
            <v>MSP</v>
          </cell>
          <cell r="H55" t="str">
            <v>Active</v>
          </cell>
          <cell r="I55">
            <v>10366437</v>
          </cell>
          <cell r="J55" t="e">
            <v>#N/A</v>
          </cell>
          <cell r="K55" t="str">
            <v>Yeang, Calvin</v>
          </cell>
          <cell r="L55" t="str">
            <v>Yeang</v>
          </cell>
          <cell r="M55" t="str">
            <v>Calvin</v>
          </cell>
          <cell r="N55">
            <v>44013</v>
          </cell>
          <cell r="O55">
            <v>44377</v>
          </cell>
          <cell r="P55" t="str">
            <v>0772</v>
          </cell>
          <cell r="Q55" t="str">
            <v>MSP</v>
          </cell>
          <cell r="R55">
            <v>40662188</v>
          </cell>
          <cell r="S55" t="str">
            <v/>
          </cell>
          <cell r="T55" t="str">
            <v>NA</v>
          </cell>
          <cell r="V55">
            <v>122500</v>
          </cell>
          <cell r="W55">
            <v>1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122500</v>
          </cell>
          <cell r="AC55">
            <v>52500</v>
          </cell>
          <cell r="AD55">
            <v>0</v>
          </cell>
          <cell r="AE55">
            <v>175000</v>
          </cell>
          <cell r="AF55">
            <v>175000</v>
          </cell>
          <cell r="AG55">
            <v>1</v>
          </cell>
          <cell r="AH55">
            <v>175000</v>
          </cell>
          <cell r="AI55">
            <v>0</v>
          </cell>
          <cell r="AJ55"/>
          <cell r="AK55"/>
          <cell r="AN55"/>
          <cell r="AO55"/>
          <cell r="AP55"/>
          <cell r="AR55">
            <v>175000</v>
          </cell>
          <cell r="AS55">
            <v>44013</v>
          </cell>
          <cell r="AT55">
            <v>44377</v>
          </cell>
          <cell r="AU55" t="str">
            <v>MSP with PNZ and PSZ</v>
          </cell>
          <cell r="AV55"/>
          <cell r="AW55" t="str">
            <v>Reyes, J.</v>
          </cell>
          <cell r="BB55" t="str">
            <v>ARC0273416</v>
          </cell>
          <cell r="BC55" t="str">
            <v>M</v>
          </cell>
          <cell r="BE55" t="str">
            <v>Y</v>
          </cell>
          <cell r="BF55"/>
          <cell r="BG55" t="str">
            <v>cyeang@ucsd.edu</v>
          </cell>
          <cell r="BI55">
            <v>0</v>
          </cell>
          <cell r="BJ55">
            <v>30330</v>
          </cell>
          <cell r="BK55">
            <v>14583.33</v>
          </cell>
          <cell r="BL55">
            <v>10208.33</v>
          </cell>
          <cell r="BM55">
            <v>4375</v>
          </cell>
          <cell r="BN55"/>
          <cell r="BR55">
            <v>83.81</v>
          </cell>
          <cell r="BS55">
            <v>4917.1327000000001</v>
          </cell>
        </row>
        <row r="56">
          <cell r="A56">
            <v>2021</v>
          </cell>
          <cell r="B56">
            <v>303</v>
          </cell>
          <cell r="C56" t="str">
            <v>Medicine</v>
          </cell>
          <cell r="D56" t="str">
            <v>CM</v>
          </cell>
          <cell r="F56" t="str">
            <v>Reyes</v>
          </cell>
          <cell r="G56" t="str">
            <v>MSP</v>
          </cell>
          <cell r="H56" t="str">
            <v>Active</v>
          </cell>
          <cell r="I56">
            <v>10366712</v>
          </cell>
          <cell r="J56" t="e">
            <v>#N/A</v>
          </cell>
          <cell r="K56" t="str">
            <v>Smitson, Christopher</v>
          </cell>
          <cell r="L56" t="str">
            <v>Smitson</v>
          </cell>
          <cell r="M56" t="str">
            <v>Christopher</v>
          </cell>
          <cell r="N56">
            <v>44013</v>
          </cell>
          <cell r="O56">
            <v>44377</v>
          </cell>
          <cell r="P56" t="str">
            <v>0772</v>
          </cell>
          <cell r="Q56" t="str">
            <v>MSP</v>
          </cell>
          <cell r="R56">
            <v>40659731</v>
          </cell>
          <cell r="S56" t="str">
            <v/>
          </cell>
          <cell r="T56" t="str">
            <v>NA</v>
          </cell>
          <cell r="V56">
            <v>177500</v>
          </cell>
          <cell r="W56">
            <v>0.2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177500</v>
          </cell>
          <cell r="AC56">
            <v>0</v>
          </cell>
          <cell r="AD56">
            <v>0</v>
          </cell>
          <cell r="AE56">
            <v>177500</v>
          </cell>
          <cell r="AF56">
            <v>177500</v>
          </cell>
          <cell r="AG56">
            <v>0.2</v>
          </cell>
          <cell r="AH56">
            <v>35500</v>
          </cell>
          <cell r="AI56">
            <v>0</v>
          </cell>
          <cell r="AJ56"/>
          <cell r="AK56"/>
          <cell r="AN56"/>
          <cell r="AO56"/>
          <cell r="AP56"/>
          <cell r="AR56">
            <v>35500</v>
          </cell>
          <cell r="AS56">
            <v>44013</v>
          </cell>
          <cell r="AT56">
            <v>44377</v>
          </cell>
          <cell r="AU56" t="str">
            <v>MSP without incentive</v>
          </cell>
          <cell r="AV56">
            <v>43999</v>
          </cell>
          <cell r="AW56" t="str">
            <v>Reyes, J.</v>
          </cell>
          <cell r="BC56" t="str">
            <v>X</v>
          </cell>
          <cell r="BE56" t="str">
            <v>Y</v>
          </cell>
          <cell r="BF56" t="str">
            <v>Sub 2</v>
          </cell>
          <cell r="BG56" t="str">
            <v>csmitson@ucsd.edu</v>
          </cell>
          <cell r="BI56">
            <v>0</v>
          </cell>
          <cell r="BJ56">
            <v>30302</v>
          </cell>
          <cell r="BK56" t="str">
            <v>EcoTime</v>
          </cell>
          <cell r="BL56">
            <v>2958.33</v>
          </cell>
          <cell r="BM56">
            <v>0</v>
          </cell>
          <cell r="BN56"/>
          <cell r="BR56">
            <v>85.01</v>
          </cell>
          <cell r="BS56" t="e">
            <v>#N/A</v>
          </cell>
        </row>
        <row r="57">
          <cell r="A57">
            <v>2021</v>
          </cell>
          <cell r="B57">
            <v>303</v>
          </cell>
          <cell r="C57" t="str">
            <v>Medicine</v>
          </cell>
          <cell r="D57" t="str">
            <v>CM</v>
          </cell>
          <cell r="F57" t="str">
            <v>Reyes</v>
          </cell>
          <cell r="G57" t="str">
            <v>MSP</v>
          </cell>
          <cell r="H57" t="str">
            <v>Active</v>
          </cell>
          <cell r="I57">
            <v>10369209</v>
          </cell>
          <cell r="J57" t="e">
            <v>#N/A</v>
          </cell>
          <cell r="K57" t="str">
            <v>Nishimura, Marin</v>
          </cell>
          <cell r="L57" t="str">
            <v>Nishimura</v>
          </cell>
          <cell r="M57" t="str">
            <v>Marin</v>
          </cell>
          <cell r="N57">
            <v>44013</v>
          </cell>
          <cell r="O57">
            <v>44377</v>
          </cell>
          <cell r="P57" t="str">
            <v>0772</v>
          </cell>
          <cell r="Q57" t="str">
            <v>MSP</v>
          </cell>
          <cell r="R57">
            <v>40656676</v>
          </cell>
          <cell r="S57" t="str">
            <v/>
          </cell>
          <cell r="T57" t="str">
            <v>NA</v>
          </cell>
          <cell r="V57">
            <v>177500</v>
          </cell>
          <cell r="W57">
            <v>0.2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177500</v>
          </cell>
          <cell r="AC57">
            <v>0</v>
          </cell>
          <cell r="AD57">
            <v>0</v>
          </cell>
          <cell r="AE57">
            <v>177500</v>
          </cell>
          <cell r="AF57">
            <v>177500</v>
          </cell>
          <cell r="AG57">
            <v>0.2</v>
          </cell>
          <cell r="AH57">
            <v>35500</v>
          </cell>
          <cell r="AI57">
            <v>0</v>
          </cell>
          <cell r="AJ57"/>
          <cell r="AK57"/>
          <cell r="AN57"/>
          <cell r="AO57"/>
          <cell r="AP57"/>
          <cell r="AR57">
            <v>35500</v>
          </cell>
          <cell r="AS57">
            <v>44013</v>
          </cell>
          <cell r="AT57">
            <v>44377</v>
          </cell>
          <cell r="AU57" t="str">
            <v>MSP without incentive</v>
          </cell>
          <cell r="AV57">
            <v>43961</v>
          </cell>
          <cell r="AW57" t="str">
            <v>Reyes, J.</v>
          </cell>
          <cell r="BC57" t="str">
            <v>X</v>
          </cell>
          <cell r="BE57" t="str">
            <v>Y</v>
          </cell>
          <cell r="BF57" t="str">
            <v>GME</v>
          </cell>
          <cell r="BG57" t="str">
            <v>manishimura@ucsd.edu</v>
          </cell>
          <cell r="BI57">
            <v>0</v>
          </cell>
          <cell r="BJ57">
            <v>30302</v>
          </cell>
          <cell r="BK57" t="str">
            <v>Incentive</v>
          </cell>
          <cell r="BL57">
            <v>2958.33</v>
          </cell>
          <cell r="BM57">
            <v>0</v>
          </cell>
          <cell r="BN57"/>
          <cell r="BR57">
            <v>85.01</v>
          </cell>
          <cell r="BS57" t="e">
            <v>#N/A</v>
          </cell>
        </row>
        <row r="58">
          <cell r="A58">
            <v>2021</v>
          </cell>
          <cell r="B58">
            <v>303</v>
          </cell>
          <cell r="C58" t="str">
            <v>Medicine</v>
          </cell>
          <cell r="D58" t="str">
            <v>CM</v>
          </cell>
          <cell r="F58" t="str">
            <v>Reyes</v>
          </cell>
          <cell r="G58" t="str">
            <v>MSP</v>
          </cell>
          <cell r="H58" t="str">
            <v>Active</v>
          </cell>
          <cell r="I58">
            <v>10369940</v>
          </cell>
          <cell r="J58" t="e">
            <v>#N/A</v>
          </cell>
          <cell r="K58" t="str">
            <v>Ben-Yehuda, Ori</v>
          </cell>
          <cell r="L58" t="str">
            <v>Ben-Yehuda</v>
          </cell>
          <cell r="M58" t="str">
            <v>Ori</v>
          </cell>
          <cell r="N58">
            <v>44013</v>
          </cell>
          <cell r="O58">
            <v>44377</v>
          </cell>
          <cell r="P58" t="str">
            <v>0771</v>
          </cell>
          <cell r="Q58" t="str">
            <v>MSP</v>
          </cell>
          <cell r="R58">
            <v>40649051</v>
          </cell>
          <cell r="S58" t="str">
            <v/>
          </cell>
          <cell r="T58" t="str">
            <v>NA</v>
          </cell>
          <cell r="V58">
            <v>175000</v>
          </cell>
          <cell r="W58">
            <v>0.51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175000</v>
          </cell>
          <cell r="AC58">
            <v>75000</v>
          </cell>
          <cell r="AD58">
            <v>0</v>
          </cell>
          <cell r="AE58">
            <v>250000</v>
          </cell>
          <cell r="AF58">
            <v>250000</v>
          </cell>
          <cell r="AG58">
            <v>0.51</v>
          </cell>
          <cell r="AH58">
            <v>127500</v>
          </cell>
          <cell r="AI58">
            <v>0</v>
          </cell>
          <cell r="AJ58"/>
          <cell r="AK58"/>
          <cell r="AN58"/>
          <cell r="AO58"/>
          <cell r="AP58"/>
          <cell r="AR58">
            <v>127500</v>
          </cell>
          <cell r="AS58">
            <v>44013</v>
          </cell>
          <cell r="AT58">
            <v>44377</v>
          </cell>
          <cell r="AU58" t="str">
            <v>MSP with PNZ and PSZ</v>
          </cell>
          <cell r="AV58">
            <v>43998</v>
          </cell>
          <cell r="AW58" t="str">
            <v>Reyes, J.</v>
          </cell>
          <cell r="BB58" t="str">
            <v>ARC0273571</v>
          </cell>
          <cell r="BC58" t="str">
            <v>M</v>
          </cell>
          <cell r="BE58" t="str">
            <v>Y</v>
          </cell>
          <cell r="BF58"/>
          <cell r="BG58" t="str">
            <v>obenyehuda@ucsd.edu</v>
          </cell>
          <cell r="BH58" t="str">
            <v>Exception: sub 2, dept to submit PNZ/PSZ requests</v>
          </cell>
          <cell r="BI58">
            <v>0</v>
          </cell>
          <cell r="BJ58">
            <v>30332</v>
          </cell>
          <cell r="BK58">
            <v>10625</v>
          </cell>
          <cell r="BL58">
            <v>7437.5</v>
          </cell>
          <cell r="BM58">
            <v>3187.5</v>
          </cell>
          <cell r="BN58"/>
          <cell r="BR58">
            <v>119.73</v>
          </cell>
          <cell r="BS58">
            <v>10034.571300000001</v>
          </cell>
        </row>
        <row r="59">
          <cell r="A59">
            <v>2021</v>
          </cell>
          <cell r="B59">
            <v>303</v>
          </cell>
          <cell r="C59" t="str">
            <v>Medicine</v>
          </cell>
          <cell r="D59" t="str">
            <v>CM</v>
          </cell>
          <cell r="F59" t="str">
            <v>Reyes</v>
          </cell>
          <cell r="G59" t="str">
            <v>MSP</v>
          </cell>
          <cell r="H59" t="str">
            <v>Active</v>
          </cell>
          <cell r="I59">
            <v>10372952</v>
          </cell>
          <cell r="J59" t="e">
            <v>#N/A</v>
          </cell>
          <cell r="K59" t="str">
            <v>Mangels, Daniel R</v>
          </cell>
          <cell r="L59" t="str">
            <v>Mangels</v>
          </cell>
          <cell r="M59" t="str">
            <v>Daniel R</v>
          </cell>
          <cell r="N59">
            <v>44013</v>
          </cell>
          <cell r="O59">
            <v>44377</v>
          </cell>
          <cell r="P59" t="str">
            <v>0772</v>
          </cell>
          <cell r="Q59" t="str">
            <v>MSP</v>
          </cell>
          <cell r="R59">
            <v>40655319</v>
          </cell>
          <cell r="S59" t="str">
            <v/>
          </cell>
          <cell r="T59" t="str">
            <v>NA</v>
          </cell>
          <cell r="V59">
            <v>177500</v>
          </cell>
          <cell r="W59">
            <v>0.2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177500</v>
          </cell>
          <cell r="AC59">
            <v>0</v>
          </cell>
          <cell r="AD59">
            <v>0</v>
          </cell>
          <cell r="AE59">
            <v>177500</v>
          </cell>
          <cell r="AF59">
            <v>177500</v>
          </cell>
          <cell r="AG59">
            <v>0.2</v>
          </cell>
          <cell r="AH59">
            <v>35500</v>
          </cell>
          <cell r="AI59">
            <v>0</v>
          </cell>
          <cell r="AJ59"/>
          <cell r="AK59"/>
          <cell r="AN59"/>
          <cell r="AO59"/>
          <cell r="AP59"/>
          <cell r="AR59">
            <v>35500</v>
          </cell>
          <cell r="AS59">
            <v>44013</v>
          </cell>
          <cell r="AT59">
            <v>44377</v>
          </cell>
          <cell r="AU59" t="str">
            <v>MSP without incentive</v>
          </cell>
          <cell r="AV59">
            <v>43961</v>
          </cell>
          <cell r="AW59" t="str">
            <v>Reyes, J.</v>
          </cell>
          <cell r="BC59" t="str">
            <v>X</v>
          </cell>
          <cell r="BE59" t="str">
            <v>Y</v>
          </cell>
          <cell r="BF59" t="str">
            <v>GME</v>
          </cell>
          <cell r="BG59" t="str">
            <v>dmangels@ucsd.edu</v>
          </cell>
          <cell r="BI59">
            <v>0</v>
          </cell>
          <cell r="BJ59">
            <v>30302</v>
          </cell>
          <cell r="BK59" t="str">
            <v>Incentive</v>
          </cell>
          <cell r="BL59">
            <v>2958.33</v>
          </cell>
          <cell r="BM59">
            <v>0</v>
          </cell>
          <cell r="BN59"/>
          <cell r="BR59">
            <v>85.01</v>
          </cell>
          <cell r="BS59" t="e">
            <v>#N/A</v>
          </cell>
        </row>
        <row r="60">
          <cell r="A60">
            <v>2021</v>
          </cell>
          <cell r="B60">
            <v>303</v>
          </cell>
          <cell r="C60" t="str">
            <v>Medicine</v>
          </cell>
          <cell r="D60" t="str">
            <v>CM</v>
          </cell>
          <cell r="F60" t="str">
            <v>Reyes</v>
          </cell>
          <cell r="G60" t="str">
            <v>MSP</v>
          </cell>
          <cell r="H60" t="str">
            <v>Active</v>
          </cell>
          <cell r="I60">
            <v>10373228</v>
          </cell>
          <cell r="J60" t="e">
            <v>#N/A</v>
          </cell>
          <cell r="K60" t="str">
            <v>Chindhy, Shahzad A</v>
          </cell>
          <cell r="L60" t="str">
            <v>Chindhy</v>
          </cell>
          <cell r="M60" t="str">
            <v>Shahzad</v>
          </cell>
          <cell r="N60">
            <v>44013</v>
          </cell>
          <cell r="O60">
            <v>44377</v>
          </cell>
          <cell r="P60" t="str">
            <v>0771</v>
          </cell>
          <cell r="Q60" t="str">
            <v>MSP</v>
          </cell>
          <cell r="R60">
            <v>40650081</v>
          </cell>
          <cell r="S60" t="str">
            <v/>
          </cell>
          <cell r="T60" t="str">
            <v>NA</v>
          </cell>
          <cell r="V60">
            <v>177500</v>
          </cell>
          <cell r="W60">
            <v>0.2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177500</v>
          </cell>
          <cell r="AC60">
            <v>0</v>
          </cell>
          <cell r="AD60">
            <v>0</v>
          </cell>
          <cell r="AE60">
            <v>177500</v>
          </cell>
          <cell r="AF60">
            <v>177500</v>
          </cell>
          <cell r="AG60">
            <v>0.2</v>
          </cell>
          <cell r="AH60">
            <v>35500</v>
          </cell>
          <cell r="AI60">
            <v>0</v>
          </cell>
          <cell r="AJ60"/>
          <cell r="AK60"/>
          <cell r="AN60"/>
          <cell r="AO60"/>
          <cell r="AP60"/>
          <cell r="AR60">
            <v>35500</v>
          </cell>
          <cell r="AS60">
            <v>44013</v>
          </cell>
          <cell r="AT60">
            <v>44377</v>
          </cell>
          <cell r="AU60" t="str">
            <v>MSP without incentive</v>
          </cell>
          <cell r="AV60">
            <v>43961</v>
          </cell>
          <cell r="AW60" t="str">
            <v>Reyes, J.</v>
          </cell>
          <cell r="BC60" t="str">
            <v>X</v>
          </cell>
          <cell r="BE60" t="str">
            <v>Y</v>
          </cell>
          <cell r="BF60" t="str">
            <v>GME</v>
          </cell>
          <cell r="BG60" t="str">
            <v>schindhy@ucsd.edu</v>
          </cell>
          <cell r="BI60">
            <v>0</v>
          </cell>
          <cell r="BJ60">
            <v>30302</v>
          </cell>
          <cell r="BK60" t="str">
            <v>Incentive</v>
          </cell>
          <cell r="BL60">
            <v>2958.33</v>
          </cell>
          <cell r="BM60">
            <v>0</v>
          </cell>
          <cell r="BN60"/>
          <cell r="BR60">
            <v>85.01</v>
          </cell>
          <cell r="BS60" t="e">
            <v>#N/A</v>
          </cell>
        </row>
        <row r="61">
          <cell r="A61">
            <v>2021</v>
          </cell>
          <cell r="B61">
            <v>303</v>
          </cell>
          <cell r="C61" t="str">
            <v>Medicine</v>
          </cell>
          <cell r="D61" t="str">
            <v>CM</v>
          </cell>
          <cell r="F61" t="str">
            <v>Reyes</v>
          </cell>
          <cell r="G61" t="str">
            <v>MSP</v>
          </cell>
          <cell r="H61" t="str">
            <v>Active</v>
          </cell>
          <cell r="I61">
            <v>10373637</v>
          </cell>
          <cell r="J61" t="e">
            <v>#N/A</v>
          </cell>
          <cell r="K61" t="str">
            <v>Azcarate, Patrick Michael</v>
          </cell>
          <cell r="L61" t="str">
            <v>Azcarate</v>
          </cell>
          <cell r="M61" t="str">
            <v>Patrick</v>
          </cell>
          <cell r="N61">
            <v>44013</v>
          </cell>
          <cell r="O61">
            <v>44377</v>
          </cell>
          <cell r="P61" t="str">
            <v>0771</v>
          </cell>
          <cell r="Q61" t="str">
            <v>MSP</v>
          </cell>
          <cell r="R61">
            <v>40647480</v>
          </cell>
          <cell r="S61" t="str">
            <v/>
          </cell>
          <cell r="T61" t="str">
            <v>NA</v>
          </cell>
          <cell r="V61">
            <v>177500</v>
          </cell>
          <cell r="W61">
            <v>0.2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177500</v>
          </cell>
          <cell r="AC61">
            <v>0</v>
          </cell>
          <cell r="AD61">
            <v>0</v>
          </cell>
          <cell r="AE61">
            <v>177500</v>
          </cell>
          <cell r="AF61">
            <v>177500</v>
          </cell>
          <cell r="AG61">
            <v>0.2</v>
          </cell>
          <cell r="AH61">
            <v>35500</v>
          </cell>
          <cell r="AI61">
            <v>0</v>
          </cell>
          <cell r="AJ61"/>
          <cell r="AK61"/>
          <cell r="AN61"/>
          <cell r="AO61"/>
          <cell r="AP61"/>
          <cell r="AR61">
            <v>35500</v>
          </cell>
          <cell r="AS61">
            <v>44013</v>
          </cell>
          <cell r="AT61">
            <v>44377</v>
          </cell>
          <cell r="AU61" t="str">
            <v>MSP without incentive</v>
          </cell>
          <cell r="AV61">
            <v>43961</v>
          </cell>
          <cell r="AW61" t="str">
            <v>Reyes, J.</v>
          </cell>
          <cell r="BC61" t="str">
            <v>X</v>
          </cell>
          <cell r="BE61" t="str">
            <v>Y</v>
          </cell>
          <cell r="BF61" t="str">
            <v>GME</v>
          </cell>
          <cell r="BG61" t="str">
            <v>pazcarate@ucsd.edu</v>
          </cell>
          <cell r="BI61">
            <v>0</v>
          </cell>
          <cell r="BJ61">
            <v>30302</v>
          </cell>
          <cell r="BK61" t="str">
            <v>Incentive</v>
          </cell>
          <cell r="BL61">
            <v>2958.33</v>
          </cell>
          <cell r="BM61">
            <v>0</v>
          </cell>
          <cell r="BN61"/>
          <cell r="BR61">
            <v>85.01</v>
          </cell>
          <cell r="BS61" t="e">
            <v>#N/A</v>
          </cell>
        </row>
        <row r="62">
          <cell r="A62">
            <v>2021</v>
          </cell>
          <cell r="B62">
            <v>303</v>
          </cell>
          <cell r="C62" t="str">
            <v>Medicine</v>
          </cell>
          <cell r="D62" t="str">
            <v>CM</v>
          </cell>
          <cell r="F62" t="str">
            <v>Reyes</v>
          </cell>
          <cell r="G62" t="str">
            <v>MSP</v>
          </cell>
          <cell r="H62" t="str">
            <v>Active</v>
          </cell>
          <cell r="I62">
            <v>10374176</v>
          </cell>
          <cell r="J62" t="e">
            <v>#N/A</v>
          </cell>
          <cell r="K62" t="str">
            <v>Ting, Kevin Jen</v>
          </cell>
          <cell r="L62" t="str">
            <v>Ting</v>
          </cell>
          <cell r="M62" t="str">
            <v>Kevin</v>
          </cell>
          <cell r="N62">
            <v>44013</v>
          </cell>
          <cell r="O62">
            <v>44377</v>
          </cell>
          <cell r="P62" t="str">
            <v>0771</v>
          </cell>
          <cell r="Q62" t="str">
            <v>MSP</v>
          </cell>
          <cell r="R62">
            <v>40647659</v>
          </cell>
          <cell r="S62" t="str">
            <v/>
          </cell>
          <cell r="T62" t="str">
            <v>NA</v>
          </cell>
          <cell r="V62">
            <v>177500</v>
          </cell>
          <cell r="W62">
            <v>0.2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177500</v>
          </cell>
          <cell r="AC62">
            <v>0</v>
          </cell>
          <cell r="AD62">
            <v>0</v>
          </cell>
          <cell r="AE62">
            <v>177500</v>
          </cell>
          <cell r="AF62">
            <v>177500</v>
          </cell>
          <cell r="AG62">
            <v>0.2</v>
          </cell>
          <cell r="AH62">
            <v>35500</v>
          </cell>
          <cell r="AI62">
            <v>0</v>
          </cell>
          <cell r="AJ62"/>
          <cell r="AK62"/>
          <cell r="AN62"/>
          <cell r="AO62"/>
          <cell r="AP62"/>
          <cell r="AR62">
            <v>35500</v>
          </cell>
          <cell r="AS62">
            <v>44013</v>
          </cell>
          <cell r="AT62">
            <v>44377</v>
          </cell>
          <cell r="AU62" t="str">
            <v>MSP with PNZ and PSZ</v>
          </cell>
          <cell r="AV62">
            <v>43997</v>
          </cell>
          <cell r="AW62" t="str">
            <v>Reyes, J.</v>
          </cell>
          <cell r="BB62" t="str">
            <v>ARC0273326 -- Pending update to pay group FTE = 0</v>
          </cell>
          <cell r="BC62" t="str">
            <v>X</v>
          </cell>
          <cell r="BE62" t="str">
            <v>Y</v>
          </cell>
          <cell r="BF62" t="str">
            <v>GME</v>
          </cell>
          <cell r="BG62" t="str">
            <v>kjting@ucsd.edu</v>
          </cell>
          <cell r="BI62">
            <v>0</v>
          </cell>
          <cell r="BJ62">
            <v>30302</v>
          </cell>
          <cell r="BK62" t="str">
            <v>Incentive</v>
          </cell>
          <cell r="BL62">
            <v>2958.33</v>
          </cell>
          <cell r="BM62">
            <v>0</v>
          </cell>
          <cell r="BN62"/>
          <cell r="BR62">
            <v>85.01</v>
          </cell>
          <cell r="BS62" t="e">
            <v>#N/A</v>
          </cell>
        </row>
        <row r="63">
          <cell r="A63">
            <v>2021</v>
          </cell>
          <cell r="B63">
            <v>303</v>
          </cell>
          <cell r="C63" t="str">
            <v>Medicine</v>
          </cell>
          <cell r="D63" t="str">
            <v>CM</v>
          </cell>
          <cell r="F63" t="str">
            <v>Reyes</v>
          </cell>
          <cell r="G63" t="str">
            <v>MSP</v>
          </cell>
          <cell r="H63" t="str">
            <v>Active</v>
          </cell>
          <cell r="I63">
            <v>10374178</v>
          </cell>
          <cell r="J63" t="e">
            <v>#N/A</v>
          </cell>
          <cell r="K63" t="str">
            <v>Shah, Kunal</v>
          </cell>
          <cell r="L63" t="str">
            <v>Shah</v>
          </cell>
          <cell r="M63" t="str">
            <v>Kunal</v>
          </cell>
          <cell r="N63">
            <v>44013</v>
          </cell>
          <cell r="O63">
            <v>44377</v>
          </cell>
          <cell r="P63" t="str">
            <v>0771</v>
          </cell>
          <cell r="Q63" t="str">
            <v>MSP</v>
          </cell>
          <cell r="R63">
            <v>40647662</v>
          </cell>
          <cell r="S63" t="str">
            <v/>
          </cell>
          <cell r="T63" t="str">
            <v>NA</v>
          </cell>
          <cell r="V63">
            <v>177500</v>
          </cell>
          <cell r="W63">
            <v>0.2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177500</v>
          </cell>
          <cell r="AC63">
            <v>0</v>
          </cell>
          <cell r="AD63">
            <v>0</v>
          </cell>
          <cell r="AE63">
            <v>177500</v>
          </cell>
          <cell r="AF63">
            <v>177500</v>
          </cell>
          <cell r="AG63">
            <v>0.2</v>
          </cell>
          <cell r="AH63">
            <v>35500</v>
          </cell>
          <cell r="AI63">
            <v>0</v>
          </cell>
          <cell r="AJ63"/>
          <cell r="AK63"/>
          <cell r="AN63"/>
          <cell r="AO63"/>
          <cell r="AP63"/>
          <cell r="AR63">
            <v>35500</v>
          </cell>
          <cell r="AS63">
            <v>44013</v>
          </cell>
          <cell r="AT63">
            <v>44377</v>
          </cell>
          <cell r="AU63" t="str">
            <v>MSP without incentive</v>
          </cell>
          <cell r="AV63">
            <v>43990</v>
          </cell>
          <cell r="AW63" t="str">
            <v>Reyes, J.</v>
          </cell>
          <cell r="BC63" t="str">
            <v>X</v>
          </cell>
          <cell r="BE63" t="str">
            <v>Y</v>
          </cell>
          <cell r="BF63" t="str">
            <v>GME</v>
          </cell>
          <cell r="BG63" t="str">
            <v>kushah@ucsd.edu</v>
          </cell>
          <cell r="BI63">
            <v>0</v>
          </cell>
          <cell r="BJ63">
            <v>30302</v>
          </cell>
          <cell r="BK63" t="str">
            <v>Incentive</v>
          </cell>
          <cell r="BL63">
            <v>2958.33</v>
          </cell>
          <cell r="BM63">
            <v>0</v>
          </cell>
          <cell r="BN63"/>
          <cell r="BR63">
            <v>85.01</v>
          </cell>
          <cell r="BS63" t="e">
            <v>#N/A</v>
          </cell>
        </row>
        <row r="64">
          <cell r="A64">
            <v>2021</v>
          </cell>
          <cell r="B64">
            <v>303</v>
          </cell>
          <cell r="C64" t="str">
            <v>Medicine</v>
          </cell>
          <cell r="D64" t="str">
            <v>CM</v>
          </cell>
          <cell r="F64" t="str">
            <v>Reyes</v>
          </cell>
          <cell r="G64" t="str">
            <v>MSP</v>
          </cell>
          <cell r="H64" t="str">
            <v>Active</v>
          </cell>
          <cell r="I64">
            <v>10374842</v>
          </cell>
          <cell r="J64" t="e">
            <v>#N/A</v>
          </cell>
          <cell r="K64" t="str">
            <v>Darden, Douglas J</v>
          </cell>
          <cell r="L64" t="str">
            <v>Darden</v>
          </cell>
          <cell r="M64" t="str">
            <v>Douglas J</v>
          </cell>
          <cell r="N64">
            <v>44013</v>
          </cell>
          <cell r="O64">
            <v>44377</v>
          </cell>
          <cell r="P64" t="str">
            <v>0772</v>
          </cell>
          <cell r="Q64" t="str">
            <v>MSP</v>
          </cell>
          <cell r="R64">
            <v>40650562</v>
          </cell>
          <cell r="S64" t="str">
            <v/>
          </cell>
          <cell r="T64" t="str">
            <v>NA</v>
          </cell>
          <cell r="V64">
            <v>177500</v>
          </cell>
          <cell r="W64">
            <v>0.2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177500</v>
          </cell>
          <cell r="AC64">
            <v>0</v>
          </cell>
          <cell r="AD64">
            <v>0</v>
          </cell>
          <cell r="AE64">
            <v>177500</v>
          </cell>
          <cell r="AF64">
            <v>177500</v>
          </cell>
          <cell r="AG64">
            <v>0.2</v>
          </cell>
          <cell r="AH64">
            <v>35500</v>
          </cell>
          <cell r="AI64">
            <v>0</v>
          </cell>
          <cell r="AJ64"/>
          <cell r="AK64"/>
          <cell r="AN64"/>
          <cell r="AO64"/>
          <cell r="AP64"/>
          <cell r="AR64">
            <v>35500</v>
          </cell>
          <cell r="AS64">
            <v>44013</v>
          </cell>
          <cell r="AT64">
            <v>44377</v>
          </cell>
          <cell r="AU64" t="str">
            <v>MSP without incentive</v>
          </cell>
          <cell r="AV64">
            <v>43961</v>
          </cell>
          <cell r="AW64" t="str">
            <v>Reyes, J.</v>
          </cell>
          <cell r="BC64" t="str">
            <v>X</v>
          </cell>
          <cell r="BE64" t="str">
            <v>Y</v>
          </cell>
          <cell r="BF64" t="str">
            <v>GME</v>
          </cell>
          <cell r="BG64" t="str">
            <v>djdarden@ucsd.edu</v>
          </cell>
          <cell r="BI64">
            <v>0</v>
          </cell>
          <cell r="BJ64">
            <v>30302</v>
          </cell>
          <cell r="BK64" t="str">
            <v>Incentive</v>
          </cell>
          <cell r="BL64">
            <v>2958.33</v>
          </cell>
          <cell r="BM64">
            <v>0</v>
          </cell>
          <cell r="BN64"/>
          <cell r="BR64">
            <v>85.01</v>
          </cell>
          <cell r="BS64" t="e">
            <v>#N/A</v>
          </cell>
        </row>
        <row r="65">
          <cell r="A65">
            <v>2021</v>
          </cell>
          <cell r="B65">
            <v>303</v>
          </cell>
          <cell r="C65" t="str">
            <v>Medicine</v>
          </cell>
          <cell r="D65" t="str">
            <v>EM</v>
          </cell>
          <cell r="F65" t="str">
            <v>Reyes</v>
          </cell>
          <cell r="G65" t="str">
            <v>MSP</v>
          </cell>
          <cell r="H65" t="str">
            <v>Active</v>
          </cell>
          <cell r="I65">
            <v>10369131</v>
          </cell>
          <cell r="J65" t="e">
            <v>#N/A</v>
          </cell>
          <cell r="K65" t="str">
            <v>Kolterman, Orville</v>
          </cell>
          <cell r="L65" t="str">
            <v>Kolterman</v>
          </cell>
          <cell r="M65" t="str">
            <v>Orville</v>
          </cell>
          <cell r="N65">
            <v>44013</v>
          </cell>
          <cell r="O65">
            <v>44377</v>
          </cell>
          <cell r="P65" t="str">
            <v>0771</v>
          </cell>
          <cell r="Q65" t="str">
            <v>MSP</v>
          </cell>
          <cell r="R65">
            <v>40654142</v>
          </cell>
          <cell r="S65" t="str">
            <v/>
          </cell>
          <cell r="T65" t="str">
            <v>NA</v>
          </cell>
          <cell r="V65">
            <v>114800</v>
          </cell>
          <cell r="W65">
            <v>0.02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114800</v>
          </cell>
          <cell r="AC65">
            <v>0</v>
          </cell>
          <cell r="AD65">
            <v>0</v>
          </cell>
          <cell r="AE65">
            <v>114800</v>
          </cell>
          <cell r="AF65">
            <v>114800</v>
          </cell>
          <cell r="AG65">
            <v>0.02</v>
          </cell>
          <cell r="AH65">
            <v>2296</v>
          </cell>
          <cell r="AI65">
            <v>0</v>
          </cell>
          <cell r="AJ65"/>
          <cell r="AK65"/>
          <cell r="AN65"/>
          <cell r="AO65"/>
          <cell r="AP65"/>
          <cell r="AR65">
            <v>2296</v>
          </cell>
          <cell r="AS65">
            <v>44013</v>
          </cell>
          <cell r="AT65">
            <v>44377</v>
          </cell>
          <cell r="AU65" t="str">
            <v>MSP with PNZ and PSZ</v>
          </cell>
          <cell r="AV65">
            <v>43866</v>
          </cell>
          <cell r="AW65" t="str">
            <v>Mosley, S.</v>
          </cell>
          <cell r="BB65" t="str">
            <v>ARC0273283</v>
          </cell>
          <cell r="BC65" t="str">
            <v>N</v>
          </cell>
          <cell r="BE65" t="str">
            <v>Y</v>
          </cell>
          <cell r="BF65"/>
          <cell r="BG65" t="str">
            <v>okolterman@ucsd.edu</v>
          </cell>
          <cell r="BI65">
            <v>0</v>
          </cell>
          <cell r="BJ65">
            <v>30330</v>
          </cell>
          <cell r="BK65">
            <v>191.33</v>
          </cell>
          <cell r="BL65">
            <v>191.33</v>
          </cell>
          <cell r="BM65">
            <v>0</v>
          </cell>
          <cell r="BN65"/>
          <cell r="BR65">
            <v>54.98</v>
          </cell>
          <cell r="BS65" t="e">
            <v>#N/A</v>
          </cell>
        </row>
        <row r="66">
          <cell r="A66">
            <v>2021</v>
          </cell>
          <cell r="B66">
            <v>303</v>
          </cell>
          <cell r="C66" t="str">
            <v>Medicine</v>
          </cell>
          <cell r="D66" t="str">
            <v>GER</v>
          </cell>
          <cell r="F66" t="str">
            <v>Tkebuchava</v>
          </cell>
          <cell r="G66" t="str">
            <v>MSP</v>
          </cell>
          <cell r="H66" t="str">
            <v>Active</v>
          </cell>
          <cell r="I66">
            <v>10367134</v>
          </cell>
          <cell r="J66" t="e">
            <v>#N/A</v>
          </cell>
          <cell r="K66" t="str">
            <v>Gutierrez, Aireen</v>
          </cell>
          <cell r="L66" t="str">
            <v>Gutierrez</v>
          </cell>
          <cell r="M66" t="str">
            <v>Aireen</v>
          </cell>
          <cell r="N66">
            <v>43773</v>
          </cell>
          <cell r="O66">
            <v>44138</v>
          </cell>
          <cell r="P66" t="str">
            <v>0770</v>
          </cell>
          <cell r="Q66" t="str">
            <v>MSP</v>
          </cell>
          <cell r="R66">
            <v>40648031</v>
          </cell>
          <cell r="S66" t="str">
            <v/>
          </cell>
          <cell r="T66" t="str">
            <v>NA</v>
          </cell>
          <cell r="V66">
            <v>175000</v>
          </cell>
          <cell r="W66">
            <v>1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175000</v>
          </cell>
          <cell r="AC66">
            <v>75000</v>
          </cell>
          <cell r="AD66">
            <v>0</v>
          </cell>
          <cell r="AE66">
            <v>250000</v>
          </cell>
          <cell r="AF66">
            <v>250000</v>
          </cell>
          <cell r="AG66">
            <v>1</v>
          </cell>
          <cell r="AH66">
            <v>250000</v>
          </cell>
          <cell r="AI66">
            <v>0</v>
          </cell>
          <cell r="AJ66"/>
          <cell r="AK66"/>
          <cell r="AN66"/>
          <cell r="AO66"/>
          <cell r="AP66"/>
          <cell r="AR66">
            <v>250000</v>
          </cell>
          <cell r="AS66">
            <v>43773</v>
          </cell>
          <cell r="AT66">
            <v>44138</v>
          </cell>
          <cell r="AU66" t="str">
            <v>MSP with PNZ and PSZ</v>
          </cell>
          <cell r="AV66">
            <v>43690</v>
          </cell>
          <cell r="AW66" t="str">
            <v>Tkebuchava, R.</v>
          </cell>
          <cell r="BB66" t="str">
            <v>ARC0265268</v>
          </cell>
          <cell r="BC66" t="str">
            <v>M</v>
          </cell>
          <cell r="BE66" t="str">
            <v>Y</v>
          </cell>
          <cell r="BF66"/>
          <cell r="BG66" t="str">
            <v>aigutierrez@ucsd.edu</v>
          </cell>
          <cell r="BI66">
            <v>0</v>
          </cell>
          <cell r="BJ66">
            <v>30331</v>
          </cell>
          <cell r="BK66">
            <v>20833.330000000002</v>
          </cell>
          <cell r="BL66">
            <v>14583.33</v>
          </cell>
          <cell r="BM66">
            <v>6250</v>
          </cell>
          <cell r="BN66"/>
          <cell r="BR66">
            <v>119.73</v>
          </cell>
          <cell r="BS66">
            <v>10034.571300000001</v>
          </cell>
        </row>
        <row r="67">
          <cell r="A67">
            <v>2021</v>
          </cell>
          <cell r="B67">
            <v>303</v>
          </cell>
          <cell r="C67" t="str">
            <v>Medicine</v>
          </cell>
          <cell r="D67" t="str">
            <v>GER</v>
          </cell>
          <cell r="F67" t="str">
            <v>Tkebuchava</v>
          </cell>
          <cell r="G67" t="str">
            <v>MSP</v>
          </cell>
          <cell r="H67" t="str">
            <v>Active</v>
          </cell>
          <cell r="I67">
            <v>10372967</v>
          </cell>
          <cell r="J67" t="e">
            <v>#N/A</v>
          </cell>
          <cell r="K67" t="str">
            <v>Agnihotri, Parag</v>
          </cell>
          <cell r="L67" t="str">
            <v>Agnihotri</v>
          </cell>
          <cell r="M67" t="str">
            <v>Parag</v>
          </cell>
          <cell r="N67">
            <v>43831</v>
          </cell>
          <cell r="O67">
            <v>44196</v>
          </cell>
          <cell r="P67" t="str">
            <v>0770</v>
          </cell>
          <cell r="Q67" t="str">
            <v>MSP</v>
          </cell>
          <cell r="R67">
            <v>40647134</v>
          </cell>
          <cell r="S67" t="str">
            <v/>
          </cell>
          <cell r="T67" t="str">
            <v>NA</v>
          </cell>
          <cell r="V67">
            <v>280210</v>
          </cell>
          <cell r="W67">
            <v>1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280210</v>
          </cell>
          <cell r="AC67">
            <v>120090</v>
          </cell>
          <cell r="AD67">
            <v>0</v>
          </cell>
          <cell r="AE67">
            <v>400300</v>
          </cell>
          <cell r="AF67">
            <v>400300</v>
          </cell>
          <cell r="AG67">
            <v>1</v>
          </cell>
          <cell r="AH67">
            <v>400300</v>
          </cell>
          <cell r="AI67">
            <v>0</v>
          </cell>
          <cell r="AJ67"/>
          <cell r="AK67"/>
          <cell r="AN67"/>
          <cell r="AO67"/>
          <cell r="AP67"/>
          <cell r="AR67">
            <v>400300</v>
          </cell>
          <cell r="AS67">
            <v>43831</v>
          </cell>
          <cell r="AT67">
            <v>44196</v>
          </cell>
          <cell r="AU67" t="str">
            <v>MSP with PNZ and PSZ</v>
          </cell>
          <cell r="AV67">
            <v>43810</v>
          </cell>
          <cell r="AW67" t="str">
            <v>Taylor, J.</v>
          </cell>
          <cell r="BB67" t="str">
            <v>ARC0265930</v>
          </cell>
          <cell r="BC67" t="str">
            <v>M</v>
          </cell>
          <cell r="BE67" t="str">
            <v>Y</v>
          </cell>
          <cell r="BF67"/>
          <cell r="BG67" t="str">
            <v>pagnihotri@ucsd.edu</v>
          </cell>
          <cell r="BI67">
            <v>0</v>
          </cell>
          <cell r="BJ67">
            <v>30331</v>
          </cell>
          <cell r="BK67">
            <v>33358.33</v>
          </cell>
          <cell r="BL67">
            <v>23350.83</v>
          </cell>
          <cell r="BM67">
            <v>10007.5</v>
          </cell>
          <cell r="BN67"/>
          <cell r="BR67">
            <v>191.71</v>
          </cell>
          <cell r="BS67">
            <v>25727.482</v>
          </cell>
        </row>
        <row r="68">
          <cell r="A68">
            <v>2021</v>
          </cell>
          <cell r="B68">
            <v>303</v>
          </cell>
          <cell r="C68" t="str">
            <v>Medicine</v>
          </cell>
          <cell r="D68" t="str">
            <v>GI</v>
          </cell>
          <cell r="F68" t="str">
            <v>Reyes</v>
          </cell>
          <cell r="G68" t="str">
            <v>MSP</v>
          </cell>
          <cell r="H68" t="str">
            <v>Active</v>
          </cell>
          <cell r="I68">
            <v>10359624</v>
          </cell>
          <cell r="J68" t="e">
            <v>#N/A</v>
          </cell>
          <cell r="K68" t="str">
            <v>Tsai, Matthew</v>
          </cell>
          <cell r="L68" t="str">
            <v>Tsai</v>
          </cell>
          <cell r="M68" t="str">
            <v>Matthew</v>
          </cell>
          <cell r="N68">
            <v>44013</v>
          </cell>
          <cell r="O68">
            <v>44377</v>
          </cell>
          <cell r="P68" t="str">
            <v>0772</v>
          </cell>
          <cell r="Q68" t="str">
            <v>MSP</v>
          </cell>
          <cell r="R68">
            <v>40643657</v>
          </cell>
          <cell r="S68" t="str">
            <v/>
          </cell>
          <cell r="T68" t="str">
            <v>NA</v>
          </cell>
          <cell r="V68">
            <v>91900</v>
          </cell>
          <cell r="W68">
            <v>0.51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91900</v>
          </cell>
          <cell r="AC68">
            <v>0</v>
          </cell>
          <cell r="AD68">
            <v>0</v>
          </cell>
          <cell r="AE68">
            <v>91900</v>
          </cell>
          <cell r="AF68">
            <v>91900</v>
          </cell>
          <cell r="AG68">
            <v>0.51</v>
          </cell>
          <cell r="AH68">
            <v>46869</v>
          </cell>
          <cell r="AI68">
            <v>0</v>
          </cell>
          <cell r="AJ68"/>
          <cell r="AK68"/>
          <cell r="AN68"/>
          <cell r="AO68"/>
          <cell r="AP68"/>
          <cell r="AR68">
            <v>46869</v>
          </cell>
          <cell r="AS68">
            <v>44013</v>
          </cell>
          <cell r="AT68">
            <v>44377</v>
          </cell>
          <cell r="AU68" t="str">
            <v>MSP with PNZ and PSZ</v>
          </cell>
          <cell r="AV68">
            <v>44020</v>
          </cell>
          <cell r="AW68" t="str">
            <v>Reyes, J.</v>
          </cell>
          <cell r="BC68" t="str">
            <v>N</v>
          </cell>
          <cell r="BE68" t="str">
            <v>Y</v>
          </cell>
          <cell r="BF68"/>
          <cell r="BG68" t="str">
            <v>matsai@ucsd.edu</v>
          </cell>
          <cell r="BI68">
            <v>0</v>
          </cell>
          <cell r="BJ68">
            <v>30316</v>
          </cell>
          <cell r="BK68">
            <v>3905.75</v>
          </cell>
          <cell r="BL68">
            <v>3905.75</v>
          </cell>
          <cell r="BM68">
            <v>0</v>
          </cell>
          <cell r="BN68"/>
          <cell r="BR68">
            <v>44.01</v>
          </cell>
          <cell r="BS68">
            <v>1936.8800999999999</v>
          </cell>
        </row>
        <row r="69">
          <cell r="A69">
            <v>2021</v>
          </cell>
          <cell r="B69">
            <v>303</v>
          </cell>
          <cell r="C69" t="str">
            <v>Medicine</v>
          </cell>
          <cell r="D69" t="str">
            <v>GI</v>
          </cell>
          <cell r="F69" t="str">
            <v>Reyes</v>
          </cell>
          <cell r="G69" t="str">
            <v>MSP</v>
          </cell>
          <cell r="H69" t="str">
            <v>Active</v>
          </cell>
          <cell r="I69">
            <v>10374901</v>
          </cell>
          <cell r="J69" t="e">
            <v>#N/A</v>
          </cell>
          <cell r="K69" t="str">
            <v>Holmer, Ariela K</v>
          </cell>
          <cell r="L69" t="str">
            <v>Holmer</v>
          </cell>
          <cell r="M69" t="str">
            <v>Ariela</v>
          </cell>
          <cell r="N69">
            <v>44013</v>
          </cell>
          <cell r="O69">
            <v>44377</v>
          </cell>
          <cell r="P69" t="str">
            <v>0772</v>
          </cell>
          <cell r="Q69" t="str">
            <v>MSP</v>
          </cell>
          <cell r="R69">
            <v>40712496</v>
          </cell>
          <cell r="S69" t="str">
            <v/>
          </cell>
          <cell r="T69" t="str">
            <v>NA</v>
          </cell>
          <cell r="V69">
            <v>91900</v>
          </cell>
          <cell r="W69">
            <v>0.87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91900</v>
          </cell>
          <cell r="AC69">
            <v>0</v>
          </cell>
          <cell r="AD69">
            <v>0</v>
          </cell>
          <cell r="AE69">
            <v>91900</v>
          </cell>
          <cell r="AF69">
            <v>91900</v>
          </cell>
          <cell r="AG69">
            <v>0.87</v>
          </cell>
          <cell r="AH69">
            <v>79953</v>
          </cell>
          <cell r="AI69">
            <v>0</v>
          </cell>
          <cell r="AJ69"/>
          <cell r="AK69"/>
          <cell r="AN69"/>
          <cell r="AO69"/>
          <cell r="AP69"/>
          <cell r="AR69">
            <v>79953</v>
          </cell>
          <cell r="AS69">
            <v>44013</v>
          </cell>
          <cell r="AT69">
            <v>44377</v>
          </cell>
          <cell r="AU69" t="str">
            <v>MSP with PNZ and PSZ</v>
          </cell>
          <cell r="AV69">
            <v>43957</v>
          </cell>
          <cell r="AW69" t="str">
            <v>Reyes, J.</v>
          </cell>
          <cell r="BC69" t="str">
            <v>X</v>
          </cell>
          <cell r="BE69" t="str">
            <v>Y</v>
          </cell>
          <cell r="BF69"/>
          <cell r="BG69" t="str">
            <v>aholmer@ucsd.edu</v>
          </cell>
          <cell r="BI69">
            <v>0</v>
          </cell>
          <cell r="BJ69">
            <v>30302</v>
          </cell>
          <cell r="BK69">
            <v>6662.75</v>
          </cell>
          <cell r="BL69">
            <v>6662.75</v>
          </cell>
          <cell r="BM69">
            <v>0</v>
          </cell>
          <cell r="BN69"/>
          <cell r="BR69">
            <v>44.01</v>
          </cell>
          <cell r="BS69">
            <v>1936.8800999999999</v>
          </cell>
        </row>
        <row r="70">
          <cell r="A70">
            <v>2022</v>
          </cell>
          <cell r="B70">
            <v>303</v>
          </cell>
          <cell r="C70" t="str">
            <v>Medicine</v>
          </cell>
          <cell r="D70" t="str">
            <v>GIM</v>
          </cell>
          <cell r="F70" t="str">
            <v>Tkebuchava</v>
          </cell>
          <cell r="G70" t="str">
            <v>MSP</v>
          </cell>
          <cell r="I70">
            <v>10061803</v>
          </cell>
          <cell r="J70" t="e">
            <v>#N/A</v>
          </cell>
          <cell r="K70" t="str">
            <v>Mendez, Eric</v>
          </cell>
          <cell r="L70" t="str">
            <v>Mendez</v>
          </cell>
          <cell r="M70" t="str">
            <v>Eric</v>
          </cell>
          <cell r="N70">
            <v>44018</v>
          </cell>
          <cell r="O70">
            <v>44382</v>
          </cell>
          <cell r="P70" t="str">
            <v>0771</v>
          </cell>
          <cell r="Q70" t="str">
            <v>MSP</v>
          </cell>
          <cell r="R70">
            <v>40715526</v>
          </cell>
          <cell r="S70" t="str">
            <v/>
          </cell>
          <cell r="T70" t="str">
            <v>NA</v>
          </cell>
          <cell r="V70">
            <v>165900</v>
          </cell>
          <cell r="W70">
            <v>1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165900</v>
          </cell>
          <cell r="AC70">
            <v>71100</v>
          </cell>
          <cell r="AD70">
            <v>0</v>
          </cell>
          <cell r="AE70">
            <v>237000</v>
          </cell>
          <cell r="AF70">
            <v>237000</v>
          </cell>
          <cell r="AG70">
            <v>1</v>
          </cell>
          <cell r="AH70">
            <v>237000</v>
          </cell>
          <cell r="AI70">
            <v>0</v>
          </cell>
          <cell r="AJ70"/>
          <cell r="AK70"/>
          <cell r="AN70"/>
          <cell r="AO70"/>
          <cell r="AP70"/>
          <cell r="AR70">
            <v>237000</v>
          </cell>
          <cell r="AS70">
            <v>44018</v>
          </cell>
          <cell r="AT70">
            <v>44382</v>
          </cell>
          <cell r="AU70" t="str">
            <v>MSP with PNZ and PSZ</v>
          </cell>
          <cell r="AV70">
            <v>43985</v>
          </cell>
          <cell r="AW70" t="str">
            <v>Tkebuchava, R.</v>
          </cell>
          <cell r="AX70" t="str">
            <v>Tam, S.</v>
          </cell>
          <cell r="BB70" t="str">
            <v>ARC0285533</v>
          </cell>
          <cell r="BC70" t="str">
            <v>M</v>
          </cell>
          <cell r="BE70" t="str">
            <v>Y</v>
          </cell>
          <cell r="BF70"/>
          <cell r="BG70" t="str">
            <v>e2mendez@ucsd.edu</v>
          </cell>
          <cell r="BI70">
            <v>0</v>
          </cell>
          <cell r="BK70">
            <v>19750</v>
          </cell>
          <cell r="BL70">
            <v>13825</v>
          </cell>
          <cell r="BM70">
            <v>5925</v>
          </cell>
          <cell r="BN70"/>
          <cell r="BR70">
            <v>113.51</v>
          </cell>
          <cell r="BS70">
            <v>9018.3695000000007</v>
          </cell>
        </row>
        <row r="71">
          <cell r="A71">
            <v>2021</v>
          </cell>
          <cell r="B71">
            <v>303</v>
          </cell>
          <cell r="C71" t="str">
            <v>Medicine</v>
          </cell>
          <cell r="D71" t="str">
            <v>GIM</v>
          </cell>
          <cell r="F71" t="str">
            <v>Tkebuchava</v>
          </cell>
          <cell r="G71" t="str">
            <v>MSP</v>
          </cell>
          <cell r="H71" t="str">
            <v>Active</v>
          </cell>
          <cell r="I71">
            <v>10357927</v>
          </cell>
          <cell r="J71" t="e">
            <v>#N/A</v>
          </cell>
          <cell r="K71" t="str">
            <v>Balu, Arthi</v>
          </cell>
          <cell r="L71" t="str">
            <v>Balu</v>
          </cell>
          <cell r="M71" t="str">
            <v>Arthi</v>
          </cell>
          <cell r="N71">
            <v>43739</v>
          </cell>
          <cell r="O71">
            <v>44104</v>
          </cell>
          <cell r="P71" t="str">
            <v>0771</v>
          </cell>
          <cell r="Q71" t="str">
            <v>MSP</v>
          </cell>
          <cell r="R71">
            <v>40646017</v>
          </cell>
          <cell r="S71" t="str">
            <v/>
          </cell>
          <cell r="T71" t="str">
            <v>NA</v>
          </cell>
          <cell r="V71">
            <v>177601</v>
          </cell>
          <cell r="W71">
            <v>1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177601</v>
          </cell>
          <cell r="AC71">
            <v>76115</v>
          </cell>
          <cell r="AD71">
            <v>0</v>
          </cell>
          <cell r="AE71">
            <v>253716</v>
          </cell>
          <cell r="AF71">
            <v>253716</v>
          </cell>
          <cell r="AG71">
            <v>1</v>
          </cell>
          <cell r="AH71">
            <v>253716</v>
          </cell>
          <cell r="AI71">
            <v>0</v>
          </cell>
          <cell r="AJ71"/>
          <cell r="AK71"/>
          <cell r="AN71"/>
          <cell r="AO71"/>
          <cell r="AP71"/>
          <cell r="AR71">
            <v>253716</v>
          </cell>
          <cell r="AS71">
            <v>43739</v>
          </cell>
          <cell r="AT71">
            <v>44104</v>
          </cell>
          <cell r="AU71" t="str">
            <v>MSP with PNZ and PSZ</v>
          </cell>
          <cell r="AV71">
            <v>43746</v>
          </cell>
          <cell r="AW71" t="str">
            <v>Tkebuchava, R.</v>
          </cell>
          <cell r="BB71" t="str">
            <v>ARC0258617</v>
          </cell>
          <cell r="BC71" t="str">
            <v>M</v>
          </cell>
          <cell r="BE71" t="str">
            <v>Y</v>
          </cell>
          <cell r="BF71"/>
          <cell r="BG71" t="str">
            <v>abalu@ucsd.edu</v>
          </cell>
          <cell r="BI71">
            <v>0</v>
          </cell>
          <cell r="BJ71">
            <v>30331</v>
          </cell>
          <cell r="BK71">
            <v>21143</v>
          </cell>
          <cell r="BL71">
            <v>14800.08</v>
          </cell>
          <cell r="BM71">
            <v>6342.92</v>
          </cell>
          <cell r="BN71"/>
          <cell r="BR71">
            <v>121.51</v>
          </cell>
          <cell r="BS71">
            <v>10335.640600000001</v>
          </cell>
        </row>
        <row r="72">
          <cell r="A72">
            <v>2021</v>
          </cell>
          <cell r="B72">
            <v>303</v>
          </cell>
          <cell r="C72" t="str">
            <v>Medicine</v>
          </cell>
          <cell r="D72" t="str">
            <v>GIM</v>
          </cell>
          <cell r="F72" t="str">
            <v>Tkebuchava</v>
          </cell>
          <cell r="G72" t="str">
            <v>MSP</v>
          </cell>
          <cell r="H72" t="str">
            <v>Active</v>
          </cell>
          <cell r="I72">
            <v>10358413</v>
          </cell>
          <cell r="J72" t="e">
            <v>#N/A</v>
          </cell>
          <cell r="K72" t="str">
            <v>Cadman, Karen Ashton</v>
          </cell>
          <cell r="L72" t="str">
            <v>Cadman</v>
          </cell>
          <cell r="M72" t="str">
            <v>Karen</v>
          </cell>
          <cell r="N72">
            <v>44013</v>
          </cell>
          <cell r="O72">
            <v>44377</v>
          </cell>
          <cell r="P72" t="str">
            <v>0771</v>
          </cell>
          <cell r="Q72" t="str">
            <v>MSP</v>
          </cell>
          <cell r="R72">
            <v>40644585</v>
          </cell>
          <cell r="S72" t="str">
            <v/>
          </cell>
          <cell r="T72" t="str">
            <v>NA</v>
          </cell>
          <cell r="V72">
            <v>211999</v>
          </cell>
          <cell r="W72">
            <v>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211999</v>
          </cell>
          <cell r="AC72">
            <v>90856</v>
          </cell>
          <cell r="AD72">
            <v>0</v>
          </cell>
          <cell r="AE72">
            <v>302855</v>
          </cell>
          <cell r="AF72">
            <v>302855</v>
          </cell>
          <cell r="AG72">
            <v>1</v>
          </cell>
          <cell r="AH72">
            <v>302855</v>
          </cell>
          <cell r="AI72">
            <v>0</v>
          </cell>
          <cell r="AJ72"/>
          <cell r="AK72"/>
          <cell r="AN72"/>
          <cell r="AO72"/>
          <cell r="AP72"/>
          <cell r="AR72">
            <v>302855</v>
          </cell>
          <cell r="AS72">
            <v>44013</v>
          </cell>
          <cell r="AT72">
            <v>44377</v>
          </cell>
          <cell r="AU72" t="str">
            <v>MSP with PNZ and PSZ</v>
          </cell>
          <cell r="AV72">
            <v>43972</v>
          </cell>
          <cell r="BB72" t="str">
            <v>ARC0273601</v>
          </cell>
          <cell r="BC72" t="str">
            <v>M</v>
          </cell>
          <cell r="BE72" t="str">
            <v>Y</v>
          </cell>
          <cell r="BF72"/>
          <cell r="BG72" t="str">
            <v>kcadman@ucsd.edu</v>
          </cell>
          <cell r="BH72" t="str">
            <v>Per RT/Dept - OK to accept 4-hour blocks for all MSP GIMs. SL 5/4/18</v>
          </cell>
          <cell r="BI72">
            <v>0</v>
          </cell>
          <cell r="BJ72">
            <v>30331</v>
          </cell>
          <cell r="BK72">
            <v>25237.919999999998</v>
          </cell>
          <cell r="BL72">
            <v>17666.580000000002</v>
          </cell>
          <cell r="BM72">
            <v>7571.33</v>
          </cell>
          <cell r="BN72"/>
          <cell r="BR72">
            <v>145.05000000000001</v>
          </cell>
          <cell r="BS72">
            <v>14726.926500000001</v>
          </cell>
        </row>
        <row r="73">
          <cell r="A73">
            <v>2022</v>
          </cell>
          <cell r="B73">
            <v>303</v>
          </cell>
          <cell r="C73" t="str">
            <v>Medicine</v>
          </cell>
          <cell r="D73" t="str">
            <v>GIM</v>
          </cell>
          <cell r="F73" t="str">
            <v>Tkebuchava</v>
          </cell>
          <cell r="G73" t="str">
            <v>MSP</v>
          </cell>
          <cell r="H73" t="str">
            <v>Active</v>
          </cell>
          <cell r="I73">
            <v>10358496</v>
          </cell>
          <cell r="J73" t="e">
            <v>#N/A</v>
          </cell>
          <cell r="K73" t="str">
            <v>Diaz, Joseph</v>
          </cell>
          <cell r="L73" t="str">
            <v>Diaz</v>
          </cell>
          <cell r="M73" t="str">
            <v>Joseph</v>
          </cell>
          <cell r="N73">
            <v>44058</v>
          </cell>
          <cell r="O73">
            <v>44422</v>
          </cell>
          <cell r="P73" t="str">
            <v>0772</v>
          </cell>
          <cell r="Q73" t="str">
            <v>MSP</v>
          </cell>
          <cell r="R73">
            <v>40644676</v>
          </cell>
          <cell r="S73" t="str">
            <v/>
          </cell>
          <cell r="T73" t="str">
            <v>NA</v>
          </cell>
          <cell r="V73">
            <v>100000</v>
          </cell>
          <cell r="W73">
            <v>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100000</v>
          </cell>
          <cell r="AC73">
            <v>138430</v>
          </cell>
          <cell r="AD73">
            <v>0</v>
          </cell>
          <cell r="AE73">
            <v>238430</v>
          </cell>
          <cell r="AF73">
            <v>238430</v>
          </cell>
          <cell r="AG73">
            <v>1</v>
          </cell>
          <cell r="AH73">
            <v>238430</v>
          </cell>
          <cell r="AI73">
            <v>0</v>
          </cell>
          <cell r="AJ73"/>
          <cell r="AK73"/>
          <cell r="AN73"/>
          <cell r="AO73"/>
          <cell r="AP73"/>
          <cell r="AR73">
            <v>238430</v>
          </cell>
          <cell r="AS73">
            <v>44058</v>
          </cell>
          <cell r="AT73">
            <v>44422</v>
          </cell>
          <cell r="AU73" t="str">
            <v>MSP with PNZ and PSZ</v>
          </cell>
          <cell r="AV73"/>
          <cell r="BB73" t="str">
            <v>ARC0282535</v>
          </cell>
          <cell r="BC73" t="str">
            <v>M</v>
          </cell>
          <cell r="BE73" t="str">
            <v>Y</v>
          </cell>
          <cell r="BF73"/>
          <cell r="BG73" t="str">
            <v>jod018@ucsd.edu</v>
          </cell>
          <cell r="BI73">
            <v>0</v>
          </cell>
          <cell r="BJ73">
            <v>30331</v>
          </cell>
          <cell r="BK73">
            <v>19869.169999999998</v>
          </cell>
          <cell r="BL73">
            <v>8333.33</v>
          </cell>
          <cell r="BM73">
            <v>11535.83</v>
          </cell>
          <cell r="BN73"/>
          <cell r="BR73">
            <v>114.19</v>
          </cell>
          <cell r="BS73">
            <v>5468.5591000000004</v>
          </cell>
        </row>
        <row r="74">
          <cell r="A74">
            <v>2021</v>
          </cell>
          <cell r="B74">
            <v>303</v>
          </cell>
          <cell r="C74" t="str">
            <v>Medicine</v>
          </cell>
          <cell r="D74" t="str">
            <v>GIM</v>
          </cell>
          <cell r="F74" t="str">
            <v>Tkebuchava</v>
          </cell>
          <cell r="G74" t="str">
            <v>MSP</v>
          </cell>
          <cell r="H74" t="str">
            <v>Active</v>
          </cell>
          <cell r="I74">
            <v>10359619</v>
          </cell>
          <cell r="J74" t="e">
            <v>#N/A</v>
          </cell>
          <cell r="K74" t="str">
            <v>Li, Steven Tien</v>
          </cell>
          <cell r="L74" t="str">
            <v>Li</v>
          </cell>
          <cell r="M74" t="str">
            <v>Steven</v>
          </cell>
          <cell r="N74">
            <v>44013</v>
          </cell>
          <cell r="O74">
            <v>44377</v>
          </cell>
          <cell r="P74" t="str">
            <v>0770</v>
          </cell>
          <cell r="Q74" t="str">
            <v>MSP</v>
          </cell>
          <cell r="R74">
            <v>40643647</v>
          </cell>
          <cell r="S74" t="str">
            <v/>
          </cell>
          <cell r="T74" t="str">
            <v>NA</v>
          </cell>
          <cell r="V74">
            <v>212205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212205</v>
          </cell>
          <cell r="AC74">
            <v>90946</v>
          </cell>
          <cell r="AD74">
            <v>0</v>
          </cell>
          <cell r="AE74">
            <v>303151</v>
          </cell>
          <cell r="AF74">
            <v>303151</v>
          </cell>
          <cell r="AG74">
            <v>1</v>
          </cell>
          <cell r="AH74">
            <v>303151</v>
          </cell>
          <cell r="AI74">
            <v>0</v>
          </cell>
          <cell r="AJ74"/>
          <cell r="AK74"/>
          <cell r="AN74"/>
          <cell r="AO74"/>
          <cell r="AP74"/>
          <cell r="AR74">
            <v>303151</v>
          </cell>
          <cell r="AS74">
            <v>44013</v>
          </cell>
          <cell r="AT74">
            <v>44377</v>
          </cell>
          <cell r="AU74" t="str">
            <v>MSP with PNZ and PSZ</v>
          </cell>
          <cell r="AV74">
            <v>43958</v>
          </cell>
          <cell r="BB74" t="str">
            <v>ARC0273602</v>
          </cell>
          <cell r="BC74" t="str">
            <v>M</v>
          </cell>
          <cell r="BE74" t="str">
            <v>N</v>
          </cell>
          <cell r="BF74"/>
          <cell r="BG74" t="str">
            <v>stli@ucsd.edu</v>
          </cell>
          <cell r="BH74" t="str">
            <v>9/19/17 - ARC0205370 - Per Doctor's and RT's request, changed Prorate Leave Hours from Y to N. EE works irregular schedule; transact what is reported. SL</v>
          </cell>
          <cell r="BI74">
            <v>0</v>
          </cell>
          <cell r="BJ74">
            <v>30331</v>
          </cell>
          <cell r="BK74">
            <v>25262.58</v>
          </cell>
          <cell r="BL74">
            <v>17683.75</v>
          </cell>
          <cell r="BM74">
            <v>7578.83</v>
          </cell>
          <cell r="BN74"/>
          <cell r="BR74">
            <v>145.19</v>
          </cell>
          <cell r="BS74">
            <v>14755.659699999998</v>
          </cell>
        </row>
        <row r="75">
          <cell r="A75">
            <v>2021</v>
          </cell>
          <cell r="B75">
            <v>303</v>
          </cell>
          <cell r="C75" t="str">
            <v>Medicine</v>
          </cell>
          <cell r="D75" t="str">
            <v>GIM</v>
          </cell>
          <cell r="F75" t="str">
            <v>Tkebuchava</v>
          </cell>
          <cell r="G75" t="str">
            <v>MSP</v>
          </cell>
          <cell r="H75" t="str">
            <v>Active</v>
          </cell>
          <cell r="I75">
            <v>10359769</v>
          </cell>
          <cell r="J75" t="e">
            <v>#N/A</v>
          </cell>
          <cell r="K75" t="str">
            <v>Webster, Luke A</v>
          </cell>
          <cell r="L75" t="str">
            <v>Webster</v>
          </cell>
          <cell r="M75" t="str">
            <v>Luke</v>
          </cell>
          <cell r="N75">
            <v>44013</v>
          </cell>
          <cell r="O75">
            <v>44377</v>
          </cell>
          <cell r="P75" t="str">
            <v>0771</v>
          </cell>
          <cell r="Q75" t="str">
            <v>MSP</v>
          </cell>
          <cell r="R75">
            <v>40712654</v>
          </cell>
          <cell r="S75" t="str">
            <v/>
          </cell>
          <cell r="T75" t="str">
            <v>NA</v>
          </cell>
          <cell r="V75">
            <v>136710</v>
          </cell>
          <cell r="W75">
            <v>0.2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136710</v>
          </cell>
          <cell r="AC75">
            <v>58590</v>
          </cell>
          <cell r="AD75">
            <v>0</v>
          </cell>
          <cell r="AE75">
            <v>195300</v>
          </cell>
          <cell r="AF75">
            <v>195300</v>
          </cell>
          <cell r="AG75">
            <v>0.2</v>
          </cell>
          <cell r="AH75">
            <v>39060</v>
          </cell>
          <cell r="AI75">
            <v>0</v>
          </cell>
          <cell r="AJ75"/>
          <cell r="AK75"/>
          <cell r="AN75"/>
          <cell r="AO75"/>
          <cell r="AP75"/>
          <cell r="AR75">
            <v>39060</v>
          </cell>
          <cell r="AS75">
            <v>44013</v>
          </cell>
          <cell r="AT75">
            <v>44377</v>
          </cell>
          <cell r="AU75" t="str">
            <v>MSP with PNZ only</v>
          </cell>
          <cell r="AV75">
            <v>43932</v>
          </cell>
          <cell r="BB75" t="str">
            <v>ARC0278224</v>
          </cell>
          <cell r="BC75" t="str">
            <v>X</v>
          </cell>
          <cell r="BE75" t="str">
            <v>Y</v>
          </cell>
          <cell r="BF75" t="str">
            <v>Sub 2</v>
          </cell>
          <cell r="BG75" t="str">
            <v>lawebster@ucsd.edu</v>
          </cell>
          <cell r="BI75">
            <v>0</v>
          </cell>
          <cell r="BJ75">
            <v>30302</v>
          </cell>
          <cell r="BK75" t="str">
            <v>EcoTime</v>
          </cell>
          <cell r="BL75">
            <v>2278.5</v>
          </cell>
          <cell r="BM75">
            <v>976.5</v>
          </cell>
          <cell r="BN75"/>
          <cell r="BR75">
            <v>93.53</v>
          </cell>
          <cell r="BS75" t="e">
            <v>#N/A</v>
          </cell>
        </row>
        <row r="76">
          <cell r="A76">
            <v>2021</v>
          </cell>
          <cell r="B76">
            <v>303</v>
          </cell>
          <cell r="C76" t="str">
            <v>Medicine</v>
          </cell>
          <cell r="D76" t="str">
            <v>GIM</v>
          </cell>
          <cell r="F76" t="str">
            <v>Tkebuchava</v>
          </cell>
          <cell r="G76" t="str">
            <v>MSP</v>
          </cell>
          <cell r="H76" t="str">
            <v>Active</v>
          </cell>
          <cell r="I76">
            <v>10359785</v>
          </cell>
          <cell r="J76" t="e">
            <v>#N/A</v>
          </cell>
          <cell r="K76" t="str">
            <v>Chen, Chung-Jiah Justin</v>
          </cell>
          <cell r="L76" t="str">
            <v>Chen</v>
          </cell>
          <cell r="M76" t="str">
            <v>Chung-Jiah Justin</v>
          </cell>
          <cell r="N76">
            <v>44013</v>
          </cell>
          <cell r="O76">
            <v>44377</v>
          </cell>
          <cell r="P76" t="str">
            <v>0771</v>
          </cell>
          <cell r="Q76" t="str">
            <v>MSP</v>
          </cell>
          <cell r="R76">
            <v>40712620</v>
          </cell>
          <cell r="S76" t="str">
            <v/>
          </cell>
          <cell r="T76" t="str">
            <v>NA</v>
          </cell>
          <cell r="V76">
            <v>136710</v>
          </cell>
          <cell r="W76">
            <v>0.2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136710</v>
          </cell>
          <cell r="AC76">
            <v>58590</v>
          </cell>
          <cell r="AD76">
            <v>0</v>
          </cell>
          <cell r="AE76">
            <v>195300</v>
          </cell>
          <cell r="AF76">
            <v>195300</v>
          </cell>
          <cell r="AG76">
            <v>0.2</v>
          </cell>
          <cell r="AH76">
            <v>39060</v>
          </cell>
          <cell r="AI76">
            <v>0</v>
          </cell>
          <cell r="AJ76"/>
          <cell r="AK76"/>
          <cell r="AN76"/>
          <cell r="AO76"/>
          <cell r="AP76"/>
          <cell r="AR76">
            <v>39060</v>
          </cell>
          <cell r="AS76">
            <v>44013</v>
          </cell>
          <cell r="AT76">
            <v>44377</v>
          </cell>
          <cell r="AU76" t="str">
            <v>MSP with PNZ only</v>
          </cell>
          <cell r="AV76">
            <v>43929</v>
          </cell>
          <cell r="BB76" t="str">
            <v>ARC0278220</v>
          </cell>
          <cell r="BC76" t="str">
            <v>X</v>
          </cell>
          <cell r="BE76" t="str">
            <v>Y</v>
          </cell>
          <cell r="BF76" t="str">
            <v>Sub 2</v>
          </cell>
          <cell r="BG76" t="str">
            <v>cjc052@ucsd.edu</v>
          </cell>
          <cell r="BI76">
            <v>0</v>
          </cell>
          <cell r="BJ76">
            <v>30302</v>
          </cell>
          <cell r="BK76" t="str">
            <v>EcoTime</v>
          </cell>
          <cell r="BL76">
            <v>2278.5</v>
          </cell>
          <cell r="BM76">
            <v>976.5</v>
          </cell>
          <cell r="BN76"/>
          <cell r="BR76">
            <v>93.53</v>
          </cell>
          <cell r="BS76" t="e">
            <v>#N/A</v>
          </cell>
        </row>
        <row r="77">
          <cell r="A77">
            <v>2021</v>
          </cell>
          <cell r="B77">
            <v>303</v>
          </cell>
          <cell r="C77" t="str">
            <v>Medicine</v>
          </cell>
          <cell r="D77" t="str">
            <v>GIM</v>
          </cell>
          <cell r="F77" t="str">
            <v>Tkebuchava</v>
          </cell>
          <cell r="G77" t="str">
            <v>MSP</v>
          </cell>
          <cell r="H77" t="str">
            <v>Active</v>
          </cell>
          <cell r="I77">
            <v>10362139</v>
          </cell>
          <cell r="J77" t="e">
            <v>#N/A</v>
          </cell>
          <cell r="K77" t="str">
            <v>Nguyen, Christine</v>
          </cell>
          <cell r="L77" t="str">
            <v>Nguyen</v>
          </cell>
          <cell r="M77" t="str">
            <v>Christine</v>
          </cell>
          <cell r="N77">
            <v>44013</v>
          </cell>
          <cell r="O77">
            <v>44377</v>
          </cell>
          <cell r="P77" t="str">
            <v>0770</v>
          </cell>
          <cell r="Q77" t="str">
            <v>MSP</v>
          </cell>
          <cell r="R77">
            <v>40643255</v>
          </cell>
          <cell r="S77" t="str">
            <v/>
          </cell>
          <cell r="T77" t="str">
            <v>NA</v>
          </cell>
          <cell r="V77">
            <v>211432</v>
          </cell>
          <cell r="W77">
            <v>1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211432</v>
          </cell>
          <cell r="AC77">
            <v>90614</v>
          </cell>
          <cell r="AD77">
            <v>0</v>
          </cell>
          <cell r="AE77">
            <v>302046</v>
          </cell>
          <cell r="AF77">
            <v>302046</v>
          </cell>
          <cell r="AG77">
            <v>1</v>
          </cell>
          <cell r="AH77">
            <v>302046</v>
          </cell>
          <cell r="AI77">
            <v>0</v>
          </cell>
          <cell r="AJ77"/>
          <cell r="AK77"/>
          <cell r="AN77"/>
          <cell r="AO77"/>
          <cell r="AP77"/>
          <cell r="AR77">
            <v>302046</v>
          </cell>
          <cell r="AS77">
            <v>44013</v>
          </cell>
          <cell r="AT77">
            <v>44377</v>
          </cell>
          <cell r="AU77" t="str">
            <v>MSP with PNZ and PSZ</v>
          </cell>
          <cell r="AV77">
            <v>43973</v>
          </cell>
          <cell r="BB77" t="str">
            <v>ARC0273599</v>
          </cell>
          <cell r="BC77" t="str">
            <v>M</v>
          </cell>
          <cell r="BE77" t="str">
            <v>Y</v>
          </cell>
          <cell r="BF77"/>
          <cell r="BG77" t="str">
            <v>chn008@ucsd.edu</v>
          </cell>
          <cell r="BI77">
            <v>0</v>
          </cell>
          <cell r="BJ77">
            <v>30331</v>
          </cell>
          <cell r="BK77">
            <v>25170.5</v>
          </cell>
          <cell r="BL77">
            <v>17619.330000000002</v>
          </cell>
          <cell r="BM77">
            <v>7551.17</v>
          </cell>
          <cell r="BN77"/>
          <cell r="BR77">
            <v>144.66</v>
          </cell>
          <cell r="BS77">
            <v>14648.2716</v>
          </cell>
        </row>
        <row r="78">
          <cell r="A78">
            <v>2021</v>
          </cell>
          <cell r="B78">
            <v>303</v>
          </cell>
          <cell r="C78" t="str">
            <v>Medicine</v>
          </cell>
          <cell r="D78" t="str">
            <v>GIM</v>
          </cell>
          <cell r="F78" t="str">
            <v>Tkebuchava</v>
          </cell>
          <cell r="G78" t="str">
            <v>MSP</v>
          </cell>
          <cell r="H78" t="str">
            <v>Active</v>
          </cell>
          <cell r="I78">
            <v>10362537</v>
          </cell>
          <cell r="J78" t="e">
            <v>#N/A</v>
          </cell>
          <cell r="K78" t="str">
            <v>Spilman, Samantha L</v>
          </cell>
          <cell r="L78" t="str">
            <v>Spilman</v>
          </cell>
          <cell r="M78" t="str">
            <v>Samantha</v>
          </cell>
          <cell r="N78">
            <v>44013</v>
          </cell>
          <cell r="O78">
            <v>44377</v>
          </cell>
          <cell r="P78" t="str">
            <v>0771</v>
          </cell>
          <cell r="Q78" t="str">
            <v>MSP</v>
          </cell>
          <cell r="R78">
            <v>40712661</v>
          </cell>
          <cell r="S78" t="str">
            <v/>
          </cell>
          <cell r="T78" t="str">
            <v>NA</v>
          </cell>
          <cell r="V78">
            <v>136710</v>
          </cell>
          <cell r="W78">
            <v>0.2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136710</v>
          </cell>
          <cell r="AC78">
            <v>58590</v>
          </cell>
          <cell r="AD78">
            <v>0</v>
          </cell>
          <cell r="AE78">
            <v>195300</v>
          </cell>
          <cell r="AF78">
            <v>195300</v>
          </cell>
          <cell r="AG78">
            <v>0.2</v>
          </cell>
          <cell r="AH78">
            <v>39060</v>
          </cell>
          <cell r="AI78">
            <v>0</v>
          </cell>
          <cell r="AJ78"/>
          <cell r="AK78"/>
          <cell r="AN78"/>
          <cell r="AO78"/>
          <cell r="AP78"/>
          <cell r="AR78">
            <v>39060</v>
          </cell>
          <cell r="AS78">
            <v>44013</v>
          </cell>
          <cell r="AT78">
            <v>44377</v>
          </cell>
          <cell r="AU78" t="str">
            <v>MSP with PNZ only</v>
          </cell>
          <cell r="AV78">
            <v>43929</v>
          </cell>
          <cell r="BB78" t="str">
            <v>ARC0278223</v>
          </cell>
          <cell r="BC78" t="str">
            <v>X</v>
          </cell>
          <cell r="BE78" t="str">
            <v>Y</v>
          </cell>
          <cell r="BF78" t="str">
            <v>Sub 2</v>
          </cell>
          <cell r="BG78" t="str">
            <v>sspilman@ucsd.edu</v>
          </cell>
          <cell r="BI78">
            <v>0</v>
          </cell>
          <cell r="BJ78">
            <v>30302</v>
          </cell>
          <cell r="BK78" t="str">
            <v>EcoTime</v>
          </cell>
          <cell r="BL78">
            <v>2278.5</v>
          </cell>
          <cell r="BM78">
            <v>976.5</v>
          </cell>
          <cell r="BN78"/>
          <cell r="BR78">
            <v>93.53</v>
          </cell>
          <cell r="BS78" t="e">
            <v>#N/A</v>
          </cell>
        </row>
        <row r="79">
          <cell r="A79">
            <v>2021</v>
          </cell>
          <cell r="B79">
            <v>303</v>
          </cell>
          <cell r="C79" t="str">
            <v>Medicine</v>
          </cell>
          <cell r="D79" t="str">
            <v>GIM</v>
          </cell>
          <cell r="F79" t="str">
            <v>Tkebuchava</v>
          </cell>
          <cell r="G79" t="str">
            <v>MSP</v>
          </cell>
          <cell r="H79" t="str">
            <v>Active</v>
          </cell>
          <cell r="I79">
            <v>10362946</v>
          </cell>
          <cell r="J79" t="e">
            <v>#N/A</v>
          </cell>
          <cell r="K79" t="str">
            <v>Stewart, Ryan Wesley</v>
          </cell>
          <cell r="L79" t="str">
            <v>Stewart</v>
          </cell>
          <cell r="M79" t="str">
            <v>Ryan</v>
          </cell>
          <cell r="N79">
            <v>44013</v>
          </cell>
          <cell r="O79">
            <v>44377</v>
          </cell>
          <cell r="P79" t="str">
            <v>0771</v>
          </cell>
          <cell r="Q79" t="str">
            <v>MSP</v>
          </cell>
          <cell r="R79">
            <v>40660056</v>
          </cell>
          <cell r="S79" t="str">
            <v/>
          </cell>
          <cell r="T79" t="str">
            <v>NA</v>
          </cell>
          <cell r="V79">
            <v>209887</v>
          </cell>
          <cell r="W79">
            <v>1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209887</v>
          </cell>
          <cell r="AC79">
            <v>89952</v>
          </cell>
          <cell r="AD79">
            <v>0</v>
          </cell>
          <cell r="AE79">
            <v>299839</v>
          </cell>
          <cell r="AF79">
            <v>299839</v>
          </cell>
          <cell r="AG79">
            <v>1</v>
          </cell>
          <cell r="AH79">
            <v>299839</v>
          </cell>
          <cell r="AI79">
            <v>0</v>
          </cell>
          <cell r="AJ79"/>
          <cell r="AK79"/>
          <cell r="AN79"/>
          <cell r="AO79"/>
          <cell r="AP79"/>
          <cell r="AR79">
            <v>299839</v>
          </cell>
          <cell r="AS79">
            <v>44013</v>
          </cell>
          <cell r="AT79">
            <v>44377</v>
          </cell>
          <cell r="AU79" t="str">
            <v>MSP with PNZ and PSZ</v>
          </cell>
          <cell r="AV79">
            <v>43969</v>
          </cell>
          <cell r="BB79" t="str">
            <v>ARC0273596</v>
          </cell>
          <cell r="BC79" t="str">
            <v>M</v>
          </cell>
          <cell r="BE79" t="str">
            <v>Y</v>
          </cell>
          <cell r="BF79"/>
          <cell r="BG79" t="str">
            <v>rwstewart@ucsd.edu</v>
          </cell>
          <cell r="BH79" t="str">
            <v>Per RT/Dept - OK to accept 4-hour blocks for all MSP GIMs. SL 5/4/18</v>
          </cell>
          <cell r="BI79">
            <v>0</v>
          </cell>
          <cell r="BJ79">
            <v>30331</v>
          </cell>
          <cell r="BK79">
            <v>24986.58</v>
          </cell>
          <cell r="BL79">
            <v>17490.580000000002</v>
          </cell>
          <cell r="BM79">
            <v>7496</v>
          </cell>
          <cell r="BN79"/>
          <cell r="BR79">
            <v>143.6</v>
          </cell>
          <cell r="BS79">
            <v>14434.671999999999</v>
          </cell>
        </row>
        <row r="80">
          <cell r="A80">
            <v>2021</v>
          </cell>
          <cell r="B80">
            <v>303</v>
          </cell>
          <cell r="C80" t="str">
            <v>Medicine</v>
          </cell>
          <cell r="D80" t="str">
            <v>GIM</v>
          </cell>
          <cell r="F80" t="str">
            <v>Tkebuchava</v>
          </cell>
          <cell r="G80" t="str">
            <v>MSP</v>
          </cell>
          <cell r="H80" t="str">
            <v>Active</v>
          </cell>
          <cell r="I80">
            <v>10363485</v>
          </cell>
          <cell r="J80" t="e">
            <v>#N/A</v>
          </cell>
          <cell r="K80" t="str">
            <v>Thomas, Robert L.</v>
          </cell>
          <cell r="L80" t="str">
            <v>Thomas</v>
          </cell>
          <cell r="M80" t="str">
            <v>Robert</v>
          </cell>
          <cell r="N80">
            <v>43780</v>
          </cell>
          <cell r="O80">
            <v>44145</v>
          </cell>
          <cell r="P80" t="str">
            <v>0772</v>
          </cell>
          <cell r="Q80" t="str">
            <v>MSP</v>
          </cell>
          <cell r="R80">
            <v>40660632</v>
          </cell>
          <cell r="S80" t="str">
            <v/>
          </cell>
          <cell r="T80" t="str">
            <v>NA</v>
          </cell>
          <cell r="V80">
            <v>119000</v>
          </cell>
          <cell r="W80">
            <v>0.2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119000</v>
          </cell>
          <cell r="AC80">
            <v>51000</v>
          </cell>
          <cell r="AD80">
            <v>0</v>
          </cell>
          <cell r="AE80">
            <v>170000</v>
          </cell>
          <cell r="AF80">
            <v>170000</v>
          </cell>
          <cell r="AG80">
            <v>0.2</v>
          </cell>
          <cell r="AH80">
            <v>34000</v>
          </cell>
          <cell r="AI80">
            <v>0</v>
          </cell>
          <cell r="AJ80"/>
          <cell r="AK80"/>
          <cell r="AN80"/>
          <cell r="AO80"/>
          <cell r="AP80"/>
          <cell r="AR80">
            <v>34000</v>
          </cell>
          <cell r="AS80">
            <v>43780</v>
          </cell>
          <cell r="AT80">
            <v>44145</v>
          </cell>
          <cell r="AU80" t="str">
            <v>MSP with PNZ only</v>
          </cell>
          <cell r="AV80">
            <v>43781</v>
          </cell>
          <cell r="BB80" t="str">
            <v>New MSP at 20% variable effort (ARC0268174).</v>
          </cell>
          <cell r="BC80" t="str">
            <v>X</v>
          </cell>
          <cell r="BE80" t="str">
            <v>Y</v>
          </cell>
          <cell r="BF80" t="str">
            <v>Sub 2</v>
          </cell>
          <cell r="BG80" t="str">
            <v>rlthomas@ucsd.edu</v>
          </cell>
          <cell r="BI80">
            <v>0</v>
          </cell>
          <cell r="BJ80">
            <v>30302</v>
          </cell>
          <cell r="BK80" t="str">
            <v>EcoTime</v>
          </cell>
          <cell r="BL80">
            <v>1983.33</v>
          </cell>
          <cell r="BM80">
            <v>850</v>
          </cell>
          <cell r="BN80"/>
          <cell r="BR80">
            <v>81.42</v>
          </cell>
          <cell r="BS80" t="e">
            <v>#N/A</v>
          </cell>
        </row>
        <row r="81">
          <cell r="A81">
            <v>2021</v>
          </cell>
          <cell r="B81">
            <v>303</v>
          </cell>
          <cell r="C81" t="str">
            <v>Medicine</v>
          </cell>
          <cell r="D81" t="str">
            <v>GIM</v>
          </cell>
          <cell r="F81" t="str">
            <v>Tkebuchava</v>
          </cell>
          <cell r="G81" t="str">
            <v>MSP</v>
          </cell>
          <cell r="H81" t="str">
            <v>Active</v>
          </cell>
          <cell r="I81">
            <v>10366938</v>
          </cell>
          <cell r="J81" t="e">
            <v>#N/A</v>
          </cell>
          <cell r="K81" t="str">
            <v>Jaramillo, Mary</v>
          </cell>
          <cell r="L81" t="str">
            <v>Jaramillo</v>
          </cell>
          <cell r="M81" t="str">
            <v>Mary</v>
          </cell>
          <cell r="N81">
            <v>44013</v>
          </cell>
          <cell r="O81">
            <v>44377</v>
          </cell>
          <cell r="P81" t="str">
            <v>0770</v>
          </cell>
          <cell r="Q81" t="str">
            <v>MSP</v>
          </cell>
          <cell r="R81">
            <v>40653492</v>
          </cell>
          <cell r="S81" t="str">
            <v/>
          </cell>
          <cell r="T81" t="str">
            <v>NA</v>
          </cell>
          <cell r="V81">
            <v>213751</v>
          </cell>
          <cell r="W81">
            <v>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213751</v>
          </cell>
          <cell r="AC81">
            <v>91608</v>
          </cell>
          <cell r="AD81">
            <v>0</v>
          </cell>
          <cell r="AE81">
            <v>305359</v>
          </cell>
          <cell r="AF81">
            <v>305359</v>
          </cell>
          <cell r="AG81">
            <v>1</v>
          </cell>
          <cell r="AH81">
            <v>305359</v>
          </cell>
          <cell r="AI81">
            <v>0</v>
          </cell>
          <cell r="AJ81"/>
          <cell r="AK81"/>
          <cell r="AN81"/>
          <cell r="AO81"/>
          <cell r="AP81"/>
          <cell r="AR81">
            <v>305359</v>
          </cell>
          <cell r="AS81">
            <v>44013</v>
          </cell>
          <cell r="AT81">
            <v>44377</v>
          </cell>
          <cell r="AU81" t="str">
            <v>MSP with PNZ and PSZ</v>
          </cell>
          <cell r="AV81">
            <v>43970</v>
          </cell>
          <cell r="BB81" t="str">
            <v>ARC0273605</v>
          </cell>
          <cell r="BC81" t="str">
            <v>M</v>
          </cell>
          <cell r="BE81" t="str">
            <v>Y</v>
          </cell>
          <cell r="BF81"/>
          <cell r="BG81" t="str">
            <v>m1jaramillo@ucsd.edu</v>
          </cell>
          <cell r="BI81">
            <v>0</v>
          </cell>
          <cell r="BJ81">
            <v>30331</v>
          </cell>
          <cell r="BK81">
            <v>25446.58</v>
          </cell>
          <cell r="BL81">
            <v>17812.580000000002</v>
          </cell>
          <cell r="BM81">
            <v>7634</v>
          </cell>
          <cell r="BN81"/>
          <cell r="BR81">
            <v>146.24</v>
          </cell>
          <cell r="BS81">
            <v>14970.588800000001</v>
          </cell>
        </row>
        <row r="82">
          <cell r="A82">
            <v>2021</v>
          </cell>
          <cell r="B82">
            <v>303</v>
          </cell>
          <cell r="C82" t="str">
            <v>Medicine</v>
          </cell>
          <cell r="D82" t="str">
            <v>GIM</v>
          </cell>
          <cell r="F82" t="str">
            <v>Tkebuchava</v>
          </cell>
          <cell r="G82" t="str">
            <v>MSP</v>
          </cell>
          <cell r="H82" t="str">
            <v>Active</v>
          </cell>
          <cell r="I82">
            <v>10370423</v>
          </cell>
          <cell r="J82" t="e">
            <v>#N/A</v>
          </cell>
          <cell r="K82" t="str">
            <v>Bhatti, Tahir</v>
          </cell>
          <cell r="L82" t="str">
            <v>Bhatti</v>
          </cell>
          <cell r="M82" t="str">
            <v>Tahir</v>
          </cell>
          <cell r="N82">
            <v>44013</v>
          </cell>
          <cell r="O82">
            <v>44377</v>
          </cell>
          <cell r="P82" t="str">
            <v>0772</v>
          </cell>
          <cell r="Q82" t="str">
            <v>MSP</v>
          </cell>
          <cell r="R82">
            <v>40649125</v>
          </cell>
          <cell r="S82" t="str">
            <v/>
          </cell>
          <cell r="T82" t="str">
            <v>NA</v>
          </cell>
          <cell r="V82">
            <v>151410</v>
          </cell>
          <cell r="W82">
            <v>1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151410</v>
          </cell>
          <cell r="AC82">
            <v>64890</v>
          </cell>
          <cell r="AD82">
            <v>0</v>
          </cell>
          <cell r="AE82">
            <v>216300</v>
          </cell>
          <cell r="AF82">
            <v>216300</v>
          </cell>
          <cell r="AG82">
            <v>1</v>
          </cell>
          <cell r="AH82">
            <v>216300</v>
          </cell>
          <cell r="AI82">
            <v>0</v>
          </cell>
          <cell r="AJ82"/>
          <cell r="AK82"/>
          <cell r="AN82"/>
          <cell r="AO82"/>
          <cell r="AP82"/>
          <cell r="AR82">
            <v>216300</v>
          </cell>
          <cell r="AS82">
            <v>44013</v>
          </cell>
          <cell r="AT82">
            <v>44377</v>
          </cell>
          <cell r="AU82" t="str">
            <v>MSP with PNZ and PSZ</v>
          </cell>
          <cell r="AV82"/>
          <cell r="BB82" t="str">
            <v>ARC0273534</v>
          </cell>
          <cell r="BC82" t="str">
            <v>M</v>
          </cell>
          <cell r="BE82" t="str">
            <v>Y</v>
          </cell>
          <cell r="BF82"/>
          <cell r="BG82" t="str">
            <v>tbhatti@ucsd.edu</v>
          </cell>
          <cell r="BI82">
            <v>0</v>
          </cell>
          <cell r="BJ82">
            <v>30331</v>
          </cell>
          <cell r="BK82">
            <v>18025</v>
          </cell>
          <cell r="BL82">
            <v>12617.5</v>
          </cell>
          <cell r="BM82">
            <v>5407.5</v>
          </cell>
          <cell r="BN82"/>
          <cell r="BR82">
            <v>103.59</v>
          </cell>
          <cell r="BS82">
            <v>7511.3109000000004</v>
          </cell>
        </row>
        <row r="83">
          <cell r="A83">
            <v>2021</v>
          </cell>
          <cell r="B83">
            <v>303</v>
          </cell>
          <cell r="C83" t="str">
            <v>Medicine</v>
          </cell>
          <cell r="D83" t="str">
            <v>GIM</v>
          </cell>
          <cell r="F83" t="str">
            <v>Tkebuchava</v>
          </cell>
          <cell r="G83" t="str">
            <v>MSP</v>
          </cell>
          <cell r="H83" t="str">
            <v>Active</v>
          </cell>
          <cell r="I83">
            <v>10371220</v>
          </cell>
          <cell r="J83" t="e">
            <v>#N/A</v>
          </cell>
          <cell r="K83" t="str">
            <v>Levine, Neil D</v>
          </cell>
          <cell r="L83" t="str">
            <v>Levine</v>
          </cell>
          <cell r="M83" t="str">
            <v>Neil</v>
          </cell>
          <cell r="N83">
            <v>44013</v>
          </cell>
          <cell r="O83">
            <v>44377</v>
          </cell>
          <cell r="P83" t="str">
            <v>0770</v>
          </cell>
          <cell r="Q83" t="str">
            <v>MSP</v>
          </cell>
          <cell r="R83">
            <v>40654703</v>
          </cell>
          <cell r="S83" t="str">
            <v/>
          </cell>
          <cell r="T83" t="str">
            <v>NA</v>
          </cell>
          <cell r="V83">
            <v>213751</v>
          </cell>
          <cell r="W83">
            <v>1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213751</v>
          </cell>
          <cell r="AC83">
            <v>91608</v>
          </cell>
          <cell r="AD83">
            <v>0</v>
          </cell>
          <cell r="AE83">
            <v>305359</v>
          </cell>
          <cell r="AF83">
            <v>305359</v>
          </cell>
          <cell r="AG83">
            <v>1</v>
          </cell>
          <cell r="AH83">
            <v>305359</v>
          </cell>
          <cell r="AI83">
            <v>0</v>
          </cell>
          <cell r="AJ83"/>
          <cell r="AK83"/>
          <cell r="AN83"/>
          <cell r="AO83"/>
          <cell r="AP83"/>
          <cell r="AR83">
            <v>305359</v>
          </cell>
          <cell r="AS83">
            <v>44013</v>
          </cell>
          <cell r="AT83">
            <v>44377</v>
          </cell>
          <cell r="AU83" t="str">
            <v>MSP with PNZ and PSZ</v>
          </cell>
          <cell r="AV83">
            <v>43969</v>
          </cell>
          <cell r="BB83" t="str">
            <v>ARC0273604</v>
          </cell>
          <cell r="BC83" t="str">
            <v>M</v>
          </cell>
          <cell r="BE83" t="str">
            <v>Y</v>
          </cell>
          <cell r="BF83"/>
          <cell r="BG83" t="str">
            <v>ndlevine@ucsd.edu</v>
          </cell>
          <cell r="BH83" t="str">
            <v>Per Sonny, EE perform clinical sessions in 4 hours increments.</v>
          </cell>
          <cell r="BI83">
            <v>0</v>
          </cell>
          <cell r="BJ83">
            <v>30331</v>
          </cell>
          <cell r="BK83">
            <v>25446.58</v>
          </cell>
          <cell r="BL83">
            <v>17812.580000000002</v>
          </cell>
          <cell r="BM83">
            <v>7634</v>
          </cell>
          <cell r="BN83"/>
          <cell r="BR83">
            <v>146.24</v>
          </cell>
          <cell r="BS83">
            <v>14970.588800000001</v>
          </cell>
        </row>
        <row r="84">
          <cell r="A84">
            <v>2021</v>
          </cell>
          <cell r="B84">
            <v>303</v>
          </cell>
          <cell r="C84" t="str">
            <v>Medicine</v>
          </cell>
          <cell r="D84" t="str">
            <v>GIM</v>
          </cell>
          <cell r="F84" t="str">
            <v>Tkebuchava</v>
          </cell>
          <cell r="G84" t="str">
            <v>MSP</v>
          </cell>
          <cell r="H84" t="str">
            <v>Active</v>
          </cell>
          <cell r="I84">
            <v>10371243</v>
          </cell>
          <cell r="J84" t="e">
            <v>#N/A</v>
          </cell>
          <cell r="K84" t="str">
            <v>Leverone, Nicholas A</v>
          </cell>
          <cell r="L84" t="str">
            <v>Leverone</v>
          </cell>
          <cell r="M84" t="str">
            <v>Nicholas</v>
          </cell>
          <cell r="N84">
            <v>44013</v>
          </cell>
          <cell r="O84">
            <v>44377</v>
          </cell>
          <cell r="P84" t="str">
            <v>0771</v>
          </cell>
          <cell r="Q84" t="str">
            <v>MSP</v>
          </cell>
          <cell r="R84">
            <v>40712608</v>
          </cell>
          <cell r="S84" t="str">
            <v/>
          </cell>
          <cell r="T84" t="str">
            <v>NA</v>
          </cell>
          <cell r="V84">
            <v>136710</v>
          </cell>
          <cell r="W84">
            <v>0.2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136710</v>
          </cell>
          <cell r="AC84">
            <v>58590</v>
          </cell>
          <cell r="AD84">
            <v>0</v>
          </cell>
          <cell r="AE84">
            <v>195300</v>
          </cell>
          <cell r="AF84">
            <v>195300</v>
          </cell>
          <cell r="AG84">
            <v>0.2</v>
          </cell>
          <cell r="AH84">
            <v>39060</v>
          </cell>
          <cell r="AI84">
            <v>0</v>
          </cell>
          <cell r="AJ84"/>
          <cell r="AK84"/>
          <cell r="AN84"/>
          <cell r="AO84"/>
          <cell r="AP84"/>
          <cell r="AR84">
            <v>39060</v>
          </cell>
          <cell r="AS84">
            <v>44013</v>
          </cell>
          <cell r="AT84">
            <v>44377</v>
          </cell>
          <cell r="AU84" t="str">
            <v>MSP with PNZ only</v>
          </cell>
          <cell r="AV84">
            <v>43929</v>
          </cell>
          <cell r="BB84" t="str">
            <v>ARC0278221</v>
          </cell>
          <cell r="BC84" t="str">
            <v>X</v>
          </cell>
          <cell r="BE84" t="str">
            <v>Y</v>
          </cell>
          <cell r="BF84" t="str">
            <v>Sub 2</v>
          </cell>
          <cell r="BG84" t="str">
            <v>nleverone@ucsd.edu</v>
          </cell>
          <cell r="BI84">
            <v>0</v>
          </cell>
          <cell r="BJ84">
            <v>30302</v>
          </cell>
          <cell r="BK84" t="str">
            <v>EcoTime</v>
          </cell>
          <cell r="BL84">
            <v>2278.5</v>
          </cell>
          <cell r="BM84">
            <v>976.5</v>
          </cell>
          <cell r="BN84"/>
          <cell r="BR84">
            <v>93.53</v>
          </cell>
          <cell r="BS84" t="e">
            <v>#N/A</v>
          </cell>
        </row>
        <row r="85">
          <cell r="A85">
            <v>2021</v>
          </cell>
          <cell r="B85">
            <v>303</v>
          </cell>
          <cell r="C85" t="str">
            <v>Medicine</v>
          </cell>
          <cell r="D85" t="str">
            <v>GIM</v>
          </cell>
          <cell r="F85" t="str">
            <v>Tkebuchava</v>
          </cell>
          <cell r="G85" t="str">
            <v>MSP</v>
          </cell>
          <cell r="H85" t="str">
            <v>Active</v>
          </cell>
          <cell r="I85">
            <v>10373711</v>
          </cell>
          <cell r="J85" t="e">
            <v>#N/A</v>
          </cell>
          <cell r="K85" t="str">
            <v>Asghar, Ali</v>
          </cell>
          <cell r="L85" t="str">
            <v>Asghar</v>
          </cell>
          <cell r="M85" t="str">
            <v>Ali</v>
          </cell>
          <cell r="N85">
            <v>44013</v>
          </cell>
          <cell r="O85">
            <v>44377</v>
          </cell>
          <cell r="P85" t="str">
            <v>0771</v>
          </cell>
          <cell r="Q85" t="str">
            <v>MSP</v>
          </cell>
          <cell r="R85">
            <v>40712522</v>
          </cell>
          <cell r="S85" t="str">
            <v/>
          </cell>
          <cell r="T85" t="str">
            <v>NA</v>
          </cell>
          <cell r="V85">
            <v>168000</v>
          </cell>
          <cell r="W85">
            <v>1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168000</v>
          </cell>
          <cell r="AC85">
            <v>72000</v>
          </cell>
          <cell r="AD85">
            <v>0</v>
          </cell>
          <cell r="AE85">
            <v>240000</v>
          </cell>
          <cell r="AF85">
            <v>240000</v>
          </cell>
          <cell r="AG85">
            <v>1</v>
          </cell>
          <cell r="AH85">
            <v>240000</v>
          </cell>
          <cell r="AI85">
            <v>0</v>
          </cell>
          <cell r="AJ85"/>
          <cell r="AK85"/>
          <cell r="AN85"/>
          <cell r="AO85"/>
          <cell r="AP85"/>
          <cell r="AR85">
            <v>240000</v>
          </cell>
          <cell r="AS85">
            <v>44013</v>
          </cell>
          <cell r="AT85">
            <v>44377</v>
          </cell>
          <cell r="AU85" t="str">
            <v>MSP with PNZ and PSZ</v>
          </cell>
          <cell r="AV85">
            <v>43977</v>
          </cell>
          <cell r="AW85" t="str">
            <v>Tkebuchava, R.</v>
          </cell>
          <cell r="AX85" t="str">
            <v>Tam, S.</v>
          </cell>
          <cell r="BB85" t="str">
            <v>ARC0284301</v>
          </cell>
          <cell r="BC85" t="str">
            <v>M</v>
          </cell>
          <cell r="BE85" t="str">
            <v>Y</v>
          </cell>
          <cell r="BF85"/>
          <cell r="BG85" t="str">
            <v>alasghar@ucsd.edu</v>
          </cell>
          <cell r="BI85">
            <v>0</v>
          </cell>
          <cell r="BJ85">
            <v>30302</v>
          </cell>
          <cell r="BK85">
            <v>20000</v>
          </cell>
          <cell r="BL85">
            <v>14000</v>
          </cell>
          <cell r="BM85">
            <v>6000</v>
          </cell>
          <cell r="BN85"/>
          <cell r="BR85">
            <v>114.94</v>
          </cell>
          <cell r="BS85">
            <v>9248.0723999999991</v>
          </cell>
        </row>
        <row r="86">
          <cell r="A86">
            <v>2021</v>
          </cell>
          <cell r="B86">
            <v>303</v>
          </cell>
          <cell r="C86" t="str">
            <v>Medicine</v>
          </cell>
          <cell r="D86" t="str">
            <v>GIM</v>
          </cell>
          <cell r="F86" t="str">
            <v>Tkebuchava</v>
          </cell>
          <cell r="G86" t="str">
            <v>MSP</v>
          </cell>
          <cell r="H86" t="str">
            <v>Active</v>
          </cell>
          <cell r="I86">
            <v>10373910</v>
          </cell>
          <cell r="J86" t="e">
            <v>#N/A</v>
          </cell>
          <cell r="K86" t="str">
            <v>Hergesheimer, Charles</v>
          </cell>
          <cell r="L86" t="str">
            <v>Hergesheimer</v>
          </cell>
          <cell r="M86" t="str">
            <v>Charles</v>
          </cell>
          <cell r="N86">
            <v>44013</v>
          </cell>
          <cell r="O86">
            <v>44377</v>
          </cell>
          <cell r="P86" t="str">
            <v>0770</v>
          </cell>
          <cell r="Q86" t="str">
            <v>MSP</v>
          </cell>
          <cell r="R86">
            <v>40652877</v>
          </cell>
          <cell r="S86" t="str">
            <v/>
          </cell>
          <cell r="T86" t="str">
            <v>NA</v>
          </cell>
          <cell r="V86">
            <v>212206</v>
          </cell>
          <cell r="W86">
            <v>1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212206</v>
          </cell>
          <cell r="AC86">
            <v>90945</v>
          </cell>
          <cell r="AD86">
            <v>0</v>
          </cell>
          <cell r="AE86">
            <v>303151</v>
          </cell>
          <cell r="AF86">
            <v>303151</v>
          </cell>
          <cell r="AG86">
            <v>1</v>
          </cell>
          <cell r="AH86">
            <v>303151</v>
          </cell>
          <cell r="AI86">
            <v>0</v>
          </cell>
          <cell r="AJ86"/>
          <cell r="AK86"/>
          <cell r="AN86"/>
          <cell r="AO86"/>
          <cell r="AP86"/>
          <cell r="AR86">
            <v>303151</v>
          </cell>
          <cell r="AS86">
            <v>44013</v>
          </cell>
          <cell r="AT86">
            <v>44377</v>
          </cell>
          <cell r="AU86" t="str">
            <v>MSP with PNZ and PSZ</v>
          </cell>
          <cell r="AV86">
            <v>43969</v>
          </cell>
          <cell r="BB86" t="str">
            <v>ARC0273603</v>
          </cell>
          <cell r="BC86" t="str">
            <v>M</v>
          </cell>
          <cell r="BE86" t="str">
            <v>Y</v>
          </cell>
          <cell r="BF86"/>
          <cell r="BG86" t="str">
            <v>chergesheimer@ucsd.edu</v>
          </cell>
          <cell r="BI86">
            <v>0</v>
          </cell>
          <cell r="BJ86">
            <v>30331</v>
          </cell>
          <cell r="BK86">
            <v>25262.58</v>
          </cell>
          <cell r="BL86">
            <v>17683.830000000002</v>
          </cell>
          <cell r="BM86">
            <v>7578.75</v>
          </cell>
          <cell r="BN86"/>
          <cell r="BR86">
            <v>145.19</v>
          </cell>
          <cell r="BS86">
            <v>14755.659699999998</v>
          </cell>
        </row>
        <row r="87">
          <cell r="A87">
            <v>2021</v>
          </cell>
          <cell r="B87">
            <v>303</v>
          </cell>
          <cell r="C87" t="str">
            <v>Medicine</v>
          </cell>
          <cell r="D87" t="str">
            <v>HM</v>
          </cell>
          <cell r="F87" t="str">
            <v>Tkebuchava</v>
          </cell>
          <cell r="G87" t="str">
            <v>MSP</v>
          </cell>
          <cell r="H87" t="str">
            <v>Active</v>
          </cell>
          <cell r="I87">
            <v>10360109</v>
          </cell>
          <cell r="J87" t="e">
            <v>#N/A</v>
          </cell>
          <cell r="K87" t="str">
            <v>Kwak, Kevin Wooyong</v>
          </cell>
          <cell r="L87" t="str">
            <v>Kwak</v>
          </cell>
          <cell r="M87" t="str">
            <v>Kevin</v>
          </cell>
          <cell r="N87">
            <v>44013</v>
          </cell>
          <cell r="O87">
            <v>44377</v>
          </cell>
          <cell r="P87" t="str">
            <v>0771</v>
          </cell>
          <cell r="Q87" t="str">
            <v>MSP</v>
          </cell>
          <cell r="R87">
            <v>40645630</v>
          </cell>
          <cell r="S87" t="str">
            <v/>
          </cell>
          <cell r="T87" t="str">
            <v>NA</v>
          </cell>
          <cell r="V87">
            <v>118244</v>
          </cell>
          <cell r="W87">
            <v>1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118244</v>
          </cell>
          <cell r="AC87">
            <v>121756</v>
          </cell>
          <cell r="AD87">
            <v>0</v>
          </cell>
          <cell r="AE87">
            <v>240000</v>
          </cell>
          <cell r="AF87">
            <v>240000</v>
          </cell>
          <cell r="AG87">
            <v>1</v>
          </cell>
          <cell r="AH87">
            <v>240000</v>
          </cell>
          <cell r="AI87">
            <v>0</v>
          </cell>
          <cell r="AJ87"/>
          <cell r="AK87"/>
          <cell r="AN87"/>
          <cell r="AO87"/>
          <cell r="AP87"/>
          <cell r="AR87">
            <v>240000</v>
          </cell>
          <cell r="AS87">
            <v>44013</v>
          </cell>
          <cell r="AT87">
            <v>44377</v>
          </cell>
          <cell r="AU87" t="str">
            <v>MSP with PNZ and PSZ</v>
          </cell>
          <cell r="AV87">
            <v>43866</v>
          </cell>
          <cell r="AW87" t="str">
            <v>Taylor, J.</v>
          </cell>
          <cell r="BB87" t="str">
            <v>ARC0273637 - MSP Renewal</v>
          </cell>
          <cell r="BC87" t="str">
            <v>M</v>
          </cell>
          <cell r="BE87" t="str">
            <v>N</v>
          </cell>
          <cell r="BF87"/>
          <cell r="BG87" t="str">
            <v>kekwak@ucsd.edu</v>
          </cell>
          <cell r="BI87">
            <v>0</v>
          </cell>
          <cell r="BJ87">
            <v>30331</v>
          </cell>
          <cell r="BK87">
            <v>20000</v>
          </cell>
          <cell r="BL87">
            <v>9853.67</v>
          </cell>
          <cell r="BM87">
            <v>10146.33</v>
          </cell>
          <cell r="BN87"/>
          <cell r="BR87">
            <v>114.94</v>
          </cell>
          <cell r="BS87">
            <v>6509.0522000000001</v>
          </cell>
        </row>
        <row r="88">
          <cell r="A88">
            <v>2021</v>
          </cell>
          <cell r="B88">
            <v>303</v>
          </cell>
          <cell r="C88" t="str">
            <v>Medicine</v>
          </cell>
          <cell r="D88" t="str">
            <v>HM</v>
          </cell>
          <cell r="F88" t="str">
            <v>Tkebuchava</v>
          </cell>
          <cell r="G88" t="str">
            <v>MSP</v>
          </cell>
          <cell r="H88" t="str">
            <v>Active</v>
          </cell>
          <cell r="I88">
            <v>10360423</v>
          </cell>
          <cell r="J88" t="e">
            <v>#N/A</v>
          </cell>
          <cell r="K88" t="str">
            <v>Truong, Alex Wong</v>
          </cell>
          <cell r="L88" t="str">
            <v>Truong</v>
          </cell>
          <cell r="M88" t="str">
            <v>Alex</v>
          </cell>
          <cell r="N88">
            <v>44013</v>
          </cell>
          <cell r="O88">
            <v>44377</v>
          </cell>
          <cell r="P88" t="str">
            <v>0771</v>
          </cell>
          <cell r="Q88" t="str">
            <v>MSP</v>
          </cell>
          <cell r="R88">
            <v>40644087</v>
          </cell>
          <cell r="S88" t="str">
            <v/>
          </cell>
          <cell r="T88" t="str">
            <v>NA</v>
          </cell>
          <cell r="V88">
            <v>118244</v>
          </cell>
          <cell r="W88">
            <v>1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118244</v>
          </cell>
          <cell r="AC88">
            <v>121756</v>
          </cell>
          <cell r="AD88">
            <v>0</v>
          </cell>
          <cell r="AE88">
            <v>240000</v>
          </cell>
          <cell r="AF88">
            <v>240000</v>
          </cell>
          <cell r="AG88">
            <v>1</v>
          </cell>
          <cell r="AH88">
            <v>240000</v>
          </cell>
          <cell r="AI88">
            <v>0</v>
          </cell>
          <cell r="AJ88"/>
          <cell r="AK88"/>
          <cell r="AN88"/>
          <cell r="AO88"/>
          <cell r="AP88"/>
          <cell r="AR88">
            <v>240000</v>
          </cell>
          <cell r="AS88">
            <v>44013</v>
          </cell>
          <cell r="AT88">
            <v>44377</v>
          </cell>
          <cell r="AU88" t="str">
            <v>MSP with PNZ and PSZ</v>
          </cell>
          <cell r="AV88">
            <v>43872</v>
          </cell>
          <cell r="AW88" t="str">
            <v>Taylor, J.</v>
          </cell>
          <cell r="BB88" t="str">
            <v>ARC0273638</v>
          </cell>
          <cell r="BC88" t="str">
            <v>M</v>
          </cell>
          <cell r="BE88" t="str">
            <v>Y</v>
          </cell>
          <cell r="BF88"/>
          <cell r="BG88" t="str">
            <v>alt081@ucsd.edu</v>
          </cell>
          <cell r="BI88">
            <v>0</v>
          </cell>
          <cell r="BJ88">
            <v>30331</v>
          </cell>
          <cell r="BK88">
            <v>20000</v>
          </cell>
          <cell r="BL88">
            <v>9853.67</v>
          </cell>
          <cell r="BM88">
            <v>10146.33</v>
          </cell>
          <cell r="BN88"/>
          <cell r="BR88">
            <v>114.94</v>
          </cell>
          <cell r="BS88">
            <v>6509.0522000000001</v>
          </cell>
        </row>
        <row r="89">
          <cell r="A89">
            <v>2021</v>
          </cell>
          <cell r="B89">
            <v>303</v>
          </cell>
          <cell r="C89" t="str">
            <v>Medicine</v>
          </cell>
          <cell r="D89" t="str">
            <v>HM</v>
          </cell>
          <cell r="F89" t="str">
            <v>Tkebuchava</v>
          </cell>
          <cell r="G89" t="str">
            <v>MSP</v>
          </cell>
          <cell r="H89" t="str">
            <v>Active</v>
          </cell>
          <cell r="I89">
            <v>10361612</v>
          </cell>
          <cell r="J89" t="e">
            <v>#N/A</v>
          </cell>
          <cell r="K89" t="str">
            <v>Gandhi, Nikhil</v>
          </cell>
          <cell r="L89" t="str">
            <v>Gandhi</v>
          </cell>
          <cell r="M89" t="str">
            <v>Nikhil</v>
          </cell>
          <cell r="N89">
            <v>44013</v>
          </cell>
          <cell r="O89">
            <v>44377</v>
          </cell>
          <cell r="P89" t="str">
            <v>0772</v>
          </cell>
          <cell r="Q89" t="str">
            <v>MSP</v>
          </cell>
          <cell r="R89">
            <v>40642936</v>
          </cell>
          <cell r="S89" t="str">
            <v/>
          </cell>
          <cell r="T89" t="str">
            <v>NA</v>
          </cell>
          <cell r="V89">
            <v>91900</v>
          </cell>
          <cell r="W89">
            <v>0.49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91900</v>
          </cell>
          <cell r="AC89">
            <v>25700</v>
          </cell>
          <cell r="AD89">
            <v>0</v>
          </cell>
          <cell r="AE89">
            <v>117600</v>
          </cell>
          <cell r="AF89">
            <v>117600</v>
          </cell>
          <cell r="AG89">
            <v>0.49</v>
          </cell>
          <cell r="AH89">
            <v>57624</v>
          </cell>
          <cell r="AI89">
            <v>0</v>
          </cell>
          <cell r="AJ89"/>
          <cell r="AK89"/>
          <cell r="AN89"/>
          <cell r="AO89"/>
          <cell r="AP89"/>
          <cell r="AR89">
            <v>57624</v>
          </cell>
          <cell r="AS89">
            <v>44013</v>
          </cell>
          <cell r="AT89">
            <v>44377</v>
          </cell>
          <cell r="AU89" t="str">
            <v>MSP with PNZ and PSZ</v>
          </cell>
          <cell r="AV89">
            <v>43866</v>
          </cell>
          <cell r="AW89" t="str">
            <v>Taylor, J.</v>
          </cell>
          <cell r="BB89" t="str">
            <v>ARC0273407</v>
          </cell>
          <cell r="BC89" t="str">
            <v>N</v>
          </cell>
          <cell r="BE89" t="str">
            <v>N</v>
          </cell>
          <cell r="BF89"/>
          <cell r="BG89" t="str">
            <v>nigandhi@ucsd.edu</v>
          </cell>
          <cell r="BI89">
            <v>0</v>
          </cell>
          <cell r="BJ89">
            <v>30331</v>
          </cell>
          <cell r="BK89">
            <v>4802</v>
          </cell>
          <cell r="BL89">
            <v>3752.58</v>
          </cell>
          <cell r="BM89">
            <v>1049.42</v>
          </cell>
          <cell r="BN89"/>
          <cell r="BR89">
            <v>56.32</v>
          </cell>
          <cell r="BS89" t="e">
            <v>#N/A</v>
          </cell>
        </row>
        <row r="90">
          <cell r="A90">
            <v>2021</v>
          </cell>
          <cell r="B90">
            <v>303</v>
          </cell>
          <cell r="C90" t="str">
            <v>Medicine</v>
          </cell>
          <cell r="D90" t="str">
            <v>HM</v>
          </cell>
          <cell r="F90" t="str">
            <v>Tkebuchava</v>
          </cell>
          <cell r="G90" t="str">
            <v>MSP</v>
          </cell>
          <cell r="H90" t="str">
            <v>Active</v>
          </cell>
          <cell r="I90">
            <v>10362793</v>
          </cell>
          <cell r="J90" t="e">
            <v>#N/A</v>
          </cell>
          <cell r="K90" t="str">
            <v>Zayets, Stanislav</v>
          </cell>
          <cell r="L90" t="str">
            <v>Zayets</v>
          </cell>
          <cell r="M90" t="str">
            <v>Stanislav</v>
          </cell>
          <cell r="N90">
            <v>43891</v>
          </cell>
          <cell r="O90">
            <v>44255</v>
          </cell>
          <cell r="P90" t="str">
            <v>0770</v>
          </cell>
          <cell r="Q90" t="str">
            <v>MSP</v>
          </cell>
          <cell r="R90">
            <v>40662504</v>
          </cell>
          <cell r="S90" t="str">
            <v/>
          </cell>
          <cell r="T90" t="str">
            <v>NA</v>
          </cell>
          <cell r="V90">
            <v>147805</v>
          </cell>
          <cell r="W90">
            <v>1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147805</v>
          </cell>
          <cell r="AC90">
            <v>92195</v>
          </cell>
          <cell r="AD90">
            <v>0</v>
          </cell>
          <cell r="AE90">
            <v>240000</v>
          </cell>
          <cell r="AF90">
            <v>240000</v>
          </cell>
          <cell r="AG90">
            <v>1</v>
          </cell>
          <cell r="AH90">
            <v>240000</v>
          </cell>
          <cell r="AI90">
            <v>0</v>
          </cell>
          <cell r="AJ90"/>
          <cell r="AK90"/>
          <cell r="AN90"/>
          <cell r="AO90"/>
          <cell r="AP90"/>
          <cell r="AR90">
            <v>240000</v>
          </cell>
          <cell r="AS90">
            <v>43891</v>
          </cell>
          <cell r="AT90">
            <v>44255</v>
          </cell>
          <cell r="AU90" t="str">
            <v>MSP with PNZ and PSZ</v>
          </cell>
          <cell r="AV90">
            <v>43845</v>
          </cell>
          <cell r="AW90" t="str">
            <v>Taylor, J.</v>
          </cell>
          <cell r="BB90" t="str">
            <v>ARC0268152</v>
          </cell>
          <cell r="BC90" t="str">
            <v>M</v>
          </cell>
          <cell r="BE90" t="str">
            <v>N</v>
          </cell>
          <cell r="BF90"/>
          <cell r="BG90" t="str">
            <v>szayets@ucsd.edu</v>
          </cell>
          <cell r="BI90">
            <v>0</v>
          </cell>
          <cell r="BJ90">
            <v>30331</v>
          </cell>
          <cell r="BK90">
            <v>20000</v>
          </cell>
          <cell r="BL90">
            <v>12317.08</v>
          </cell>
          <cell r="BM90">
            <v>7682.92</v>
          </cell>
          <cell r="BN90"/>
          <cell r="BR90">
            <v>114.94</v>
          </cell>
          <cell r="BS90">
            <v>8136.6026000000002</v>
          </cell>
        </row>
        <row r="91">
          <cell r="A91">
            <v>2021</v>
          </cell>
          <cell r="B91">
            <v>303</v>
          </cell>
          <cell r="C91" t="str">
            <v>Medicine</v>
          </cell>
          <cell r="D91" t="str">
            <v>HM</v>
          </cell>
          <cell r="F91" t="str">
            <v>Tkebuchava</v>
          </cell>
          <cell r="G91" t="str">
            <v>MSP</v>
          </cell>
          <cell r="H91" t="str">
            <v>Active</v>
          </cell>
          <cell r="I91">
            <v>10365804</v>
          </cell>
          <cell r="J91" t="e">
            <v>#N/A</v>
          </cell>
          <cell r="K91" t="str">
            <v>Moazzam, Alan Ali</v>
          </cell>
          <cell r="L91" t="str">
            <v>Moazzam</v>
          </cell>
          <cell r="M91" t="str">
            <v>Alan</v>
          </cell>
          <cell r="N91">
            <v>44013</v>
          </cell>
          <cell r="O91">
            <v>44377</v>
          </cell>
          <cell r="P91" t="str">
            <v>0770</v>
          </cell>
          <cell r="Q91" t="str">
            <v>MSP</v>
          </cell>
          <cell r="R91">
            <v>40657996</v>
          </cell>
          <cell r="S91" t="str">
            <v/>
          </cell>
          <cell r="T91" t="str">
            <v>NA</v>
          </cell>
          <cell r="V91">
            <v>147805</v>
          </cell>
          <cell r="W91">
            <v>1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147805</v>
          </cell>
          <cell r="AC91">
            <v>92195</v>
          </cell>
          <cell r="AD91">
            <v>0</v>
          </cell>
          <cell r="AE91">
            <v>240000</v>
          </cell>
          <cell r="AF91">
            <v>240000</v>
          </cell>
          <cell r="AG91">
            <v>1</v>
          </cell>
          <cell r="AH91">
            <v>240000</v>
          </cell>
          <cell r="AI91">
            <v>0</v>
          </cell>
          <cell r="AJ91"/>
          <cell r="AK91"/>
          <cell r="AN91"/>
          <cell r="AO91"/>
          <cell r="AP91"/>
          <cell r="AR91">
            <v>240000</v>
          </cell>
          <cell r="AS91">
            <v>44013</v>
          </cell>
          <cell r="AT91">
            <v>44377</v>
          </cell>
          <cell r="AU91" t="str">
            <v>MSP with PNZ and PSZ</v>
          </cell>
          <cell r="AV91">
            <v>43866</v>
          </cell>
          <cell r="AW91" t="str">
            <v>Taylor, J.</v>
          </cell>
          <cell r="BB91" t="str">
            <v>ARC0273620</v>
          </cell>
          <cell r="BC91" t="str">
            <v>M</v>
          </cell>
          <cell r="BE91" t="str">
            <v>N</v>
          </cell>
          <cell r="BF91"/>
          <cell r="BG91" t="str">
            <v>amoazzam@ucsd.edu</v>
          </cell>
          <cell r="BI91">
            <v>0</v>
          </cell>
          <cell r="BJ91">
            <v>30331</v>
          </cell>
          <cell r="BK91">
            <v>20000</v>
          </cell>
          <cell r="BL91">
            <v>12317.08</v>
          </cell>
          <cell r="BM91">
            <v>7682.92</v>
          </cell>
          <cell r="BN91"/>
          <cell r="BR91">
            <v>114.94</v>
          </cell>
          <cell r="BS91">
            <v>8136.6026000000002</v>
          </cell>
        </row>
        <row r="92">
          <cell r="A92">
            <v>2021</v>
          </cell>
          <cell r="B92">
            <v>303</v>
          </cell>
          <cell r="C92" t="str">
            <v>Medicine</v>
          </cell>
          <cell r="D92" t="str">
            <v>HM</v>
          </cell>
          <cell r="F92" t="str">
            <v>Tkebuchava</v>
          </cell>
          <cell r="G92" t="str">
            <v>MSP</v>
          </cell>
          <cell r="H92" t="str">
            <v>Active</v>
          </cell>
          <cell r="I92">
            <v>10365932</v>
          </cell>
          <cell r="J92" t="e">
            <v>#N/A</v>
          </cell>
          <cell r="K92" t="str">
            <v>Shahatto, Lobna</v>
          </cell>
          <cell r="L92" t="str">
            <v>Shahatto</v>
          </cell>
          <cell r="M92" t="str">
            <v>Lobna</v>
          </cell>
          <cell r="N92">
            <v>43770</v>
          </cell>
          <cell r="O92">
            <v>44135</v>
          </cell>
          <cell r="P92" t="str">
            <v>0771</v>
          </cell>
          <cell r="Q92" t="str">
            <v>MSP</v>
          </cell>
          <cell r="R92">
            <v>40659444</v>
          </cell>
          <cell r="S92" t="str">
            <v/>
          </cell>
          <cell r="T92" t="str">
            <v>NA</v>
          </cell>
          <cell r="V92">
            <v>168000</v>
          </cell>
          <cell r="W92">
            <v>1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168000</v>
          </cell>
          <cell r="AC92">
            <v>72000</v>
          </cell>
          <cell r="AD92">
            <v>0</v>
          </cell>
          <cell r="AE92">
            <v>240000</v>
          </cell>
          <cell r="AF92">
            <v>240000</v>
          </cell>
          <cell r="AG92">
            <v>1</v>
          </cell>
          <cell r="AH92">
            <v>240000</v>
          </cell>
          <cell r="AI92">
            <v>0</v>
          </cell>
          <cell r="AJ92"/>
          <cell r="AK92"/>
          <cell r="AN92"/>
          <cell r="AO92"/>
          <cell r="AP92"/>
          <cell r="AR92">
            <v>240000</v>
          </cell>
          <cell r="AS92">
            <v>43770</v>
          </cell>
          <cell r="AT92">
            <v>44135</v>
          </cell>
          <cell r="AU92" t="str">
            <v>MSP with PNZ and PSZ</v>
          </cell>
          <cell r="AV92">
            <v>43749</v>
          </cell>
          <cell r="BB92" t="str">
            <v>MSP Renewal/Revision (effective date changed)</v>
          </cell>
          <cell r="BC92" t="str">
            <v>M</v>
          </cell>
          <cell r="BE92" t="str">
            <v>Y</v>
          </cell>
          <cell r="BF92"/>
          <cell r="BG92" t="str">
            <v>loshahatto@ucsd.edu</v>
          </cell>
          <cell r="BI92">
            <v>0</v>
          </cell>
          <cell r="BJ92">
            <v>30331</v>
          </cell>
          <cell r="BK92">
            <v>20000</v>
          </cell>
          <cell r="BL92">
            <v>14000</v>
          </cell>
          <cell r="BM92">
            <v>6000</v>
          </cell>
          <cell r="BN92"/>
          <cell r="BR92">
            <v>114.94</v>
          </cell>
          <cell r="BS92">
            <v>9248.0723999999991</v>
          </cell>
        </row>
        <row r="93">
          <cell r="A93">
            <v>2021</v>
          </cell>
          <cell r="B93">
            <v>303</v>
          </cell>
          <cell r="C93" t="str">
            <v>Medicine</v>
          </cell>
          <cell r="D93" t="str">
            <v>HM</v>
          </cell>
          <cell r="F93" t="str">
            <v>Tkebuchava</v>
          </cell>
          <cell r="G93" t="str">
            <v>MSP</v>
          </cell>
          <cell r="H93" t="str">
            <v>Active</v>
          </cell>
          <cell r="I93">
            <v>10365962</v>
          </cell>
          <cell r="J93" t="e">
            <v>#N/A</v>
          </cell>
          <cell r="K93" t="str">
            <v>Mehdi, Harshal Singh</v>
          </cell>
          <cell r="L93" t="str">
            <v>Mehdi</v>
          </cell>
          <cell r="M93" t="str">
            <v>Harshal</v>
          </cell>
          <cell r="N93">
            <v>44013</v>
          </cell>
          <cell r="O93">
            <v>44377</v>
          </cell>
          <cell r="P93" t="str">
            <v>0771</v>
          </cell>
          <cell r="Q93" t="str">
            <v>MSP</v>
          </cell>
          <cell r="R93">
            <v>40659481</v>
          </cell>
          <cell r="S93" t="str">
            <v/>
          </cell>
          <cell r="T93" t="str">
            <v>NA</v>
          </cell>
          <cell r="V93">
            <v>118244</v>
          </cell>
          <cell r="W93">
            <v>0.7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118244</v>
          </cell>
          <cell r="AC93">
            <v>49756</v>
          </cell>
          <cell r="AD93">
            <v>0</v>
          </cell>
          <cell r="AE93">
            <v>168000</v>
          </cell>
          <cell r="AF93">
            <v>168000</v>
          </cell>
          <cell r="AG93">
            <v>0.7</v>
          </cell>
          <cell r="AH93">
            <v>117599.99999999999</v>
          </cell>
          <cell r="AI93">
            <v>0</v>
          </cell>
          <cell r="AJ93"/>
          <cell r="AK93"/>
          <cell r="AN93"/>
          <cell r="AO93"/>
          <cell r="AP93"/>
          <cell r="AR93">
            <v>117600</v>
          </cell>
          <cell r="AS93">
            <v>44013</v>
          </cell>
          <cell r="AT93">
            <v>44377</v>
          </cell>
          <cell r="AU93" t="str">
            <v>MSP with PNZ and PSZ</v>
          </cell>
          <cell r="AV93">
            <v>43866</v>
          </cell>
          <cell r="AW93" t="str">
            <v>Taylor, J.</v>
          </cell>
          <cell r="BC93" t="str">
            <v>M</v>
          </cell>
          <cell r="BE93" t="str">
            <v>N</v>
          </cell>
          <cell r="BF93"/>
          <cell r="BG93" t="str">
            <v>hmehdi@ucsd.edu</v>
          </cell>
          <cell r="BI93">
            <v>0</v>
          </cell>
          <cell r="BJ93">
            <v>30331</v>
          </cell>
          <cell r="BK93">
            <v>9800</v>
          </cell>
          <cell r="BL93">
            <v>6897.57</v>
          </cell>
          <cell r="BM93">
            <v>2902.43</v>
          </cell>
          <cell r="BN93"/>
          <cell r="BR93">
            <v>80.459999999999994</v>
          </cell>
          <cell r="BS93">
            <v>4556.4497999999994</v>
          </cell>
        </row>
        <row r="94">
          <cell r="A94">
            <v>2021</v>
          </cell>
          <cell r="B94">
            <v>303</v>
          </cell>
          <cell r="C94" t="str">
            <v>Medicine</v>
          </cell>
          <cell r="D94" t="str">
            <v>HM</v>
          </cell>
          <cell r="F94" t="str">
            <v>Tkebuchava</v>
          </cell>
          <cell r="G94" t="str">
            <v>MSP</v>
          </cell>
          <cell r="H94" t="str">
            <v>Active</v>
          </cell>
          <cell r="I94">
            <v>10367034</v>
          </cell>
          <cell r="J94" t="e">
            <v>#N/A</v>
          </cell>
          <cell r="K94" t="str">
            <v>Kviatkovsky, Milla Johanna</v>
          </cell>
          <cell r="L94" t="str">
            <v>Kviatkovsky</v>
          </cell>
          <cell r="M94" t="str">
            <v>Milla</v>
          </cell>
          <cell r="N94">
            <v>44013</v>
          </cell>
          <cell r="O94">
            <v>44377</v>
          </cell>
          <cell r="P94" t="str">
            <v>0771</v>
          </cell>
          <cell r="Q94" t="str">
            <v>MSP</v>
          </cell>
          <cell r="R94">
            <v>40656038</v>
          </cell>
          <cell r="S94" t="str">
            <v/>
          </cell>
          <cell r="T94" t="str">
            <v>NA</v>
          </cell>
          <cell r="V94">
            <v>118244</v>
          </cell>
          <cell r="W94">
            <v>1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118244</v>
          </cell>
          <cell r="AC94">
            <v>121756</v>
          </cell>
          <cell r="AD94">
            <v>0</v>
          </cell>
          <cell r="AE94">
            <v>240000</v>
          </cell>
          <cell r="AF94">
            <v>240000</v>
          </cell>
          <cell r="AG94">
            <v>1</v>
          </cell>
          <cell r="AH94">
            <v>240000</v>
          </cell>
          <cell r="AI94">
            <v>0</v>
          </cell>
          <cell r="AJ94"/>
          <cell r="AK94"/>
          <cell r="AN94"/>
          <cell r="AO94"/>
          <cell r="AP94"/>
          <cell r="AR94">
            <v>240000</v>
          </cell>
          <cell r="AS94">
            <v>44013</v>
          </cell>
          <cell r="AT94">
            <v>44377</v>
          </cell>
          <cell r="AU94" t="str">
            <v>MSP with PNZ and PSZ</v>
          </cell>
          <cell r="AV94">
            <v>43866</v>
          </cell>
          <cell r="AW94" t="str">
            <v>Taylor, J.</v>
          </cell>
          <cell r="BC94" t="str">
            <v>M</v>
          </cell>
          <cell r="BE94" t="str">
            <v>N</v>
          </cell>
          <cell r="BF94"/>
          <cell r="BG94" t="str">
            <v>mkviatkovsky@ucsd.edu</v>
          </cell>
          <cell r="BI94">
            <v>0</v>
          </cell>
          <cell r="BJ94">
            <v>30331</v>
          </cell>
          <cell r="BK94">
            <v>20000</v>
          </cell>
          <cell r="BL94">
            <v>9853.67</v>
          </cell>
          <cell r="BM94">
            <v>10146.33</v>
          </cell>
          <cell r="BN94"/>
          <cell r="BR94">
            <v>114.94</v>
          </cell>
          <cell r="BS94">
            <v>6509.0522000000001</v>
          </cell>
        </row>
        <row r="95">
          <cell r="A95">
            <v>2021</v>
          </cell>
          <cell r="B95">
            <v>303</v>
          </cell>
          <cell r="C95" t="str">
            <v>Medicine</v>
          </cell>
          <cell r="D95" t="str">
            <v>HM</v>
          </cell>
          <cell r="F95" t="str">
            <v>Tkebuchava</v>
          </cell>
          <cell r="G95" t="str">
            <v>MSP</v>
          </cell>
          <cell r="H95" t="str">
            <v>Active</v>
          </cell>
          <cell r="I95">
            <v>10367101</v>
          </cell>
          <cell r="J95" t="e">
            <v>#N/A</v>
          </cell>
          <cell r="K95" t="str">
            <v>Montazeri, Michael</v>
          </cell>
          <cell r="L95" t="str">
            <v>Montazeri</v>
          </cell>
          <cell r="M95" t="str">
            <v>Michael</v>
          </cell>
          <cell r="N95">
            <v>44013</v>
          </cell>
          <cell r="O95">
            <v>44377</v>
          </cell>
          <cell r="P95" t="str">
            <v>0770</v>
          </cell>
          <cell r="Q95" t="str">
            <v>MSP</v>
          </cell>
          <cell r="R95">
            <v>40656125</v>
          </cell>
          <cell r="S95" t="str">
            <v/>
          </cell>
          <cell r="T95" t="str">
            <v>NA</v>
          </cell>
          <cell r="V95">
            <v>187320</v>
          </cell>
          <cell r="W95">
            <v>1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187320</v>
          </cell>
          <cell r="AC95">
            <v>80280</v>
          </cell>
          <cell r="AD95">
            <v>0</v>
          </cell>
          <cell r="AE95">
            <v>267600</v>
          </cell>
          <cell r="AF95">
            <v>267600</v>
          </cell>
          <cell r="AG95">
            <v>1</v>
          </cell>
          <cell r="AH95">
            <v>267600</v>
          </cell>
          <cell r="AI95">
            <v>0</v>
          </cell>
          <cell r="AJ95"/>
          <cell r="AK95"/>
          <cell r="AN95"/>
          <cell r="AO95"/>
          <cell r="AP95"/>
          <cell r="AR95">
            <v>267600</v>
          </cell>
          <cell r="AS95">
            <v>44013</v>
          </cell>
          <cell r="AT95">
            <v>44377</v>
          </cell>
          <cell r="AU95" t="str">
            <v>MSP with PNZ and PSZ</v>
          </cell>
          <cell r="AV95">
            <v>43941</v>
          </cell>
          <cell r="AW95" t="str">
            <v>Tkebuchava, R.</v>
          </cell>
          <cell r="BB95" t="str">
            <v>ARC0273584</v>
          </cell>
          <cell r="BC95" t="str">
            <v>M</v>
          </cell>
          <cell r="BE95" t="str">
            <v>Y</v>
          </cell>
          <cell r="BF95"/>
          <cell r="BG95" t="str">
            <v>mmontazeri@ucsd.edu</v>
          </cell>
          <cell r="BH95" t="str">
            <v>PNZ/PSZ only; No MTE set up needed.</v>
          </cell>
          <cell r="BI95">
            <v>0</v>
          </cell>
          <cell r="BJ95">
            <v>30331</v>
          </cell>
          <cell r="BK95">
            <v>22300</v>
          </cell>
          <cell r="BL95">
            <v>15610</v>
          </cell>
          <cell r="BM95">
            <v>6690</v>
          </cell>
          <cell r="BN95"/>
          <cell r="BR95">
            <v>128.16</v>
          </cell>
          <cell r="BS95">
            <v>11497.2336</v>
          </cell>
        </row>
        <row r="96">
          <cell r="A96">
            <v>2021</v>
          </cell>
          <cell r="B96">
            <v>303</v>
          </cell>
          <cell r="C96" t="str">
            <v>Medicine</v>
          </cell>
          <cell r="D96" t="str">
            <v>HM</v>
          </cell>
          <cell r="F96" t="str">
            <v>Tkebuchava</v>
          </cell>
          <cell r="G96" t="str">
            <v>MSP</v>
          </cell>
          <cell r="H96" t="str">
            <v>Active</v>
          </cell>
          <cell r="I96">
            <v>10367474</v>
          </cell>
          <cell r="J96" t="e">
            <v>#N/A</v>
          </cell>
          <cell r="K96" t="str">
            <v>Choueiri, Michel</v>
          </cell>
          <cell r="L96" t="str">
            <v>Choueiri</v>
          </cell>
          <cell r="M96" t="str">
            <v>Michel</v>
          </cell>
          <cell r="N96">
            <v>43800</v>
          </cell>
          <cell r="O96">
            <v>44165</v>
          </cell>
          <cell r="P96" t="str">
            <v>0770</v>
          </cell>
          <cell r="Q96" t="str">
            <v>MSP</v>
          </cell>
          <cell r="R96">
            <v>40653642</v>
          </cell>
          <cell r="S96" t="str">
            <v/>
          </cell>
          <cell r="T96" t="str">
            <v>NA</v>
          </cell>
          <cell r="V96">
            <v>168000</v>
          </cell>
          <cell r="W96">
            <v>1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168000</v>
          </cell>
          <cell r="AC96">
            <v>72000</v>
          </cell>
          <cell r="AD96">
            <v>0</v>
          </cell>
          <cell r="AE96">
            <v>240000</v>
          </cell>
          <cell r="AF96">
            <v>240000</v>
          </cell>
          <cell r="AG96">
            <v>1</v>
          </cell>
          <cell r="AH96">
            <v>240000</v>
          </cell>
          <cell r="AI96">
            <v>0</v>
          </cell>
          <cell r="AJ96"/>
          <cell r="AK96"/>
          <cell r="AN96"/>
          <cell r="AO96"/>
          <cell r="AP96"/>
          <cell r="AR96">
            <v>240000</v>
          </cell>
          <cell r="AS96">
            <v>43800</v>
          </cell>
          <cell r="AT96">
            <v>44165</v>
          </cell>
          <cell r="AU96" t="str">
            <v>MSP with PNZ and PSZ</v>
          </cell>
          <cell r="AV96">
            <v>43752</v>
          </cell>
          <cell r="BC96" t="str">
            <v>M</v>
          </cell>
          <cell r="BE96" t="str">
            <v>N</v>
          </cell>
          <cell r="BF96"/>
          <cell r="BG96" t="str">
            <v>mchoueiri@ucsd.edu</v>
          </cell>
          <cell r="BI96">
            <v>0</v>
          </cell>
          <cell r="BJ96">
            <v>30331</v>
          </cell>
          <cell r="BK96">
            <v>20000</v>
          </cell>
          <cell r="BL96">
            <v>14000</v>
          </cell>
          <cell r="BM96">
            <v>6000</v>
          </cell>
          <cell r="BN96"/>
          <cell r="BR96">
            <v>114.94</v>
          </cell>
          <cell r="BS96">
            <v>9248.0723999999991</v>
          </cell>
        </row>
        <row r="97">
          <cell r="A97">
            <v>2021</v>
          </cell>
          <cell r="B97">
            <v>303</v>
          </cell>
          <cell r="C97" t="str">
            <v>Medicine</v>
          </cell>
          <cell r="D97" t="str">
            <v>HM</v>
          </cell>
          <cell r="F97" t="str">
            <v>Tkebuchava</v>
          </cell>
          <cell r="G97" t="str">
            <v>MSP</v>
          </cell>
          <cell r="H97" t="str">
            <v>Active</v>
          </cell>
          <cell r="I97">
            <v>10367624</v>
          </cell>
          <cell r="J97" t="e">
            <v>#N/A</v>
          </cell>
          <cell r="K97" t="str">
            <v>Moyo, Steven</v>
          </cell>
          <cell r="L97" t="str">
            <v>Moyo</v>
          </cell>
          <cell r="M97" t="str">
            <v>Steven</v>
          </cell>
          <cell r="N97">
            <v>44013</v>
          </cell>
          <cell r="O97">
            <v>44377</v>
          </cell>
          <cell r="P97" t="str">
            <v>0771</v>
          </cell>
          <cell r="Q97" t="str">
            <v>MSP</v>
          </cell>
          <cell r="R97">
            <v>40656249</v>
          </cell>
          <cell r="S97" t="str">
            <v/>
          </cell>
          <cell r="T97" t="str">
            <v>NA</v>
          </cell>
          <cell r="V97">
            <v>118244</v>
          </cell>
          <cell r="W97">
            <v>1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118244</v>
          </cell>
          <cell r="AC97">
            <v>121756</v>
          </cell>
          <cell r="AD97">
            <v>0</v>
          </cell>
          <cell r="AE97">
            <v>240000</v>
          </cell>
          <cell r="AF97">
            <v>240000</v>
          </cell>
          <cell r="AG97">
            <v>1</v>
          </cell>
          <cell r="AH97">
            <v>240000</v>
          </cell>
          <cell r="AI97">
            <v>0</v>
          </cell>
          <cell r="AJ97"/>
          <cell r="AK97"/>
          <cell r="AN97"/>
          <cell r="AO97"/>
          <cell r="AP97"/>
          <cell r="AR97">
            <v>240000</v>
          </cell>
          <cell r="AS97">
            <v>44013</v>
          </cell>
          <cell r="AT97">
            <v>44377</v>
          </cell>
          <cell r="AU97" t="str">
            <v>MSP with PNZ and PSZ</v>
          </cell>
          <cell r="AV97">
            <v>43872</v>
          </cell>
          <cell r="AW97" t="str">
            <v>Taylor, J.</v>
          </cell>
          <cell r="BB97" t="str">
            <v>ARC0273635</v>
          </cell>
          <cell r="BC97" t="str">
            <v>M</v>
          </cell>
          <cell r="BE97" t="str">
            <v>N</v>
          </cell>
          <cell r="BF97"/>
          <cell r="BG97" t="str">
            <v>smoyo@ucsd.edu</v>
          </cell>
          <cell r="BI97">
            <v>0</v>
          </cell>
          <cell r="BJ97">
            <v>30331</v>
          </cell>
          <cell r="BK97">
            <v>20000</v>
          </cell>
          <cell r="BL97">
            <v>9853.67</v>
          </cell>
          <cell r="BM97">
            <v>10146.33</v>
          </cell>
          <cell r="BN97"/>
          <cell r="BR97">
            <v>114.94</v>
          </cell>
          <cell r="BS97">
            <v>6509.0522000000001</v>
          </cell>
        </row>
        <row r="98">
          <cell r="A98">
            <v>2022</v>
          </cell>
          <cell r="B98">
            <v>303</v>
          </cell>
          <cell r="C98" t="str">
            <v>Medicine</v>
          </cell>
          <cell r="D98" t="str">
            <v>HM</v>
          </cell>
          <cell r="F98" t="str">
            <v>Tkebuchava</v>
          </cell>
          <cell r="G98" t="str">
            <v>MSP</v>
          </cell>
          <cell r="H98" t="str">
            <v>Active</v>
          </cell>
          <cell r="I98">
            <v>10368023</v>
          </cell>
          <cell r="J98" t="e">
            <v>#N/A</v>
          </cell>
          <cell r="K98" t="str">
            <v>Katz, Yisrael</v>
          </cell>
          <cell r="L98" t="str">
            <v>Katz</v>
          </cell>
          <cell r="M98" t="str">
            <v>Yisrael</v>
          </cell>
          <cell r="N98">
            <v>44044</v>
          </cell>
          <cell r="O98">
            <v>44408</v>
          </cell>
          <cell r="P98" t="str">
            <v>0771</v>
          </cell>
          <cell r="Q98" t="str">
            <v>MSP</v>
          </cell>
          <cell r="R98">
            <v>40653803</v>
          </cell>
          <cell r="S98" t="str">
            <v/>
          </cell>
          <cell r="T98" t="str">
            <v>NA</v>
          </cell>
          <cell r="V98">
            <v>168000</v>
          </cell>
          <cell r="W98">
            <v>0.2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168000</v>
          </cell>
          <cell r="AC98">
            <v>72000</v>
          </cell>
          <cell r="AD98">
            <v>0</v>
          </cell>
          <cell r="AE98">
            <v>240000</v>
          </cell>
          <cell r="AF98">
            <v>240000</v>
          </cell>
          <cell r="AG98">
            <v>0.2</v>
          </cell>
          <cell r="AH98">
            <v>48000</v>
          </cell>
          <cell r="AI98">
            <v>0</v>
          </cell>
          <cell r="AJ98"/>
          <cell r="AK98"/>
          <cell r="AN98"/>
          <cell r="AO98"/>
          <cell r="AP98"/>
          <cell r="AR98">
            <v>48000</v>
          </cell>
          <cell r="AS98">
            <v>44044</v>
          </cell>
          <cell r="AT98">
            <v>44408</v>
          </cell>
          <cell r="AU98" t="str">
            <v>MSP with PNZ and PSZ</v>
          </cell>
          <cell r="AV98">
            <v>44040</v>
          </cell>
          <cell r="AW98" t="str">
            <v>Tam, S.</v>
          </cell>
          <cell r="BB98" t="str">
            <v>ARC0287946</v>
          </cell>
          <cell r="BC98" t="str">
            <v>M</v>
          </cell>
          <cell r="BE98" t="str">
            <v>N</v>
          </cell>
          <cell r="BF98" t="str">
            <v>Sub 2</v>
          </cell>
          <cell r="BG98" t="str">
            <v>ykatz@ucsd.edu</v>
          </cell>
          <cell r="BI98">
            <v>0</v>
          </cell>
          <cell r="BJ98">
            <v>30331</v>
          </cell>
          <cell r="BK98" t="str">
            <v>EcoTime</v>
          </cell>
          <cell r="BL98">
            <v>2800</v>
          </cell>
          <cell r="BM98">
            <v>1200</v>
          </cell>
          <cell r="BN98"/>
          <cell r="BR98">
            <v>114.94</v>
          </cell>
          <cell r="BS98" t="e">
            <v>#N/A</v>
          </cell>
        </row>
        <row r="99">
          <cell r="A99">
            <v>2021</v>
          </cell>
          <cell r="B99">
            <v>303</v>
          </cell>
          <cell r="C99" t="str">
            <v>Medicine</v>
          </cell>
          <cell r="D99" t="str">
            <v>HM</v>
          </cell>
          <cell r="F99" t="str">
            <v>Tkebuchava</v>
          </cell>
          <cell r="G99" t="str">
            <v>MSP</v>
          </cell>
          <cell r="H99" t="str">
            <v>Active</v>
          </cell>
          <cell r="I99">
            <v>10368060</v>
          </cell>
          <cell r="J99" t="e">
            <v>#N/A</v>
          </cell>
          <cell r="K99" t="str">
            <v>Bajwa, Jaswinder</v>
          </cell>
          <cell r="L99" t="str">
            <v>Bajwa</v>
          </cell>
          <cell r="M99" t="str">
            <v>Jaswinder</v>
          </cell>
          <cell r="N99">
            <v>43739</v>
          </cell>
          <cell r="O99">
            <v>44104</v>
          </cell>
          <cell r="P99" t="str">
            <v>0770</v>
          </cell>
          <cell r="Q99" t="str">
            <v>MSP</v>
          </cell>
          <cell r="R99">
            <v>40656280</v>
          </cell>
          <cell r="S99" t="str">
            <v/>
          </cell>
          <cell r="T99" t="str">
            <v>NA</v>
          </cell>
          <cell r="V99">
            <v>172200</v>
          </cell>
          <cell r="W99">
            <v>1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172200</v>
          </cell>
          <cell r="AC99">
            <v>73800</v>
          </cell>
          <cell r="AD99">
            <v>0</v>
          </cell>
          <cell r="AE99">
            <v>246000</v>
          </cell>
          <cell r="AF99">
            <v>246000</v>
          </cell>
          <cell r="AG99">
            <v>1</v>
          </cell>
          <cell r="AH99">
            <v>246000</v>
          </cell>
          <cell r="AI99">
            <v>100</v>
          </cell>
          <cell r="AJ99"/>
          <cell r="AK99"/>
          <cell r="AN99"/>
          <cell r="AO99"/>
          <cell r="AP99"/>
          <cell r="AR99">
            <v>246100</v>
          </cell>
          <cell r="AS99">
            <v>43739</v>
          </cell>
          <cell r="AT99">
            <v>44104</v>
          </cell>
          <cell r="AU99" t="str">
            <v>MSP with PNZ and PSZ</v>
          </cell>
          <cell r="AV99">
            <v>43714</v>
          </cell>
          <cell r="AW99" t="str">
            <v>Tkebuchava, R.</v>
          </cell>
          <cell r="BB99" t="str">
            <v>Supervisor: Daniel Bouland (ARC0254182)</v>
          </cell>
          <cell r="BC99" t="str">
            <v>M</v>
          </cell>
          <cell r="BE99" t="str">
            <v>N</v>
          </cell>
          <cell r="BF99"/>
          <cell r="BG99" t="str">
            <v>jabajwa@ucsd.edu</v>
          </cell>
          <cell r="BI99">
            <v>0</v>
          </cell>
          <cell r="BJ99">
            <v>30331</v>
          </cell>
          <cell r="BK99">
            <v>20500</v>
          </cell>
          <cell r="BL99">
            <v>14350</v>
          </cell>
          <cell r="BM99">
            <v>6150</v>
          </cell>
          <cell r="BN99"/>
          <cell r="BR99">
            <v>117.82</v>
          </cell>
          <cell r="BS99">
            <v>9716.6153999999988</v>
          </cell>
        </row>
        <row r="100">
          <cell r="A100">
            <v>2021</v>
          </cell>
          <cell r="B100">
            <v>303</v>
          </cell>
          <cell r="C100" t="str">
            <v>Medicine</v>
          </cell>
          <cell r="D100" t="str">
            <v>HM</v>
          </cell>
          <cell r="F100" t="str">
            <v>Tkebuchava</v>
          </cell>
          <cell r="G100" t="str">
            <v>MSP</v>
          </cell>
          <cell r="H100" t="str">
            <v>Active</v>
          </cell>
          <cell r="I100">
            <v>10369166</v>
          </cell>
          <cell r="J100" t="e">
            <v>#N/A</v>
          </cell>
          <cell r="K100" t="str">
            <v>Chace, Constance</v>
          </cell>
          <cell r="L100" t="str">
            <v>Chace</v>
          </cell>
          <cell r="M100" t="str">
            <v>Constance</v>
          </cell>
          <cell r="N100">
            <v>44013</v>
          </cell>
          <cell r="O100">
            <v>44377</v>
          </cell>
          <cell r="P100" t="str">
            <v>0771</v>
          </cell>
          <cell r="Q100" t="str">
            <v>MSP</v>
          </cell>
          <cell r="R100">
            <v>40656615</v>
          </cell>
          <cell r="S100" t="str">
            <v/>
          </cell>
          <cell r="T100" t="str">
            <v>NA</v>
          </cell>
          <cell r="V100">
            <v>114800</v>
          </cell>
          <cell r="W100">
            <v>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114800</v>
          </cell>
          <cell r="AC100">
            <v>101200</v>
          </cell>
          <cell r="AD100">
            <v>0</v>
          </cell>
          <cell r="AE100">
            <v>216000</v>
          </cell>
          <cell r="AF100">
            <v>216000</v>
          </cell>
          <cell r="AG100">
            <v>1</v>
          </cell>
          <cell r="AH100">
            <v>216000</v>
          </cell>
          <cell r="AI100">
            <v>0</v>
          </cell>
          <cell r="AJ100"/>
          <cell r="AK100"/>
          <cell r="AN100"/>
          <cell r="AO100"/>
          <cell r="AP100"/>
          <cell r="AR100">
            <v>216000</v>
          </cell>
          <cell r="AS100">
            <v>44013</v>
          </cell>
          <cell r="AT100">
            <v>44377</v>
          </cell>
          <cell r="AU100" t="str">
            <v>MSP with PNZ and PSZ</v>
          </cell>
          <cell r="AV100">
            <v>43942</v>
          </cell>
          <cell r="AW100" t="str">
            <v>Tkebuchava, R.</v>
          </cell>
          <cell r="BB100" t="str">
            <v>ARC0273625</v>
          </cell>
          <cell r="BC100" t="str">
            <v>M</v>
          </cell>
          <cell r="BE100" t="str">
            <v>N</v>
          </cell>
          <cell r="BF100"/>
          <cell r="BG100" t="str">
            <v>cchace@ucsd.edu</v>
          </cell>
          <cell r="BI100">
            <v>1</v>
          </cell>
          <cell r="BJ100">
            <v>30331</v>
          </cell>
          <cell r="BK100">
            <v>18000</v>
          </cell>
          <cell r="BL100">
            <v>9566.67</v>
          </cell>
          <cell r="BM100">
            <v>8433.33</v>
          </cell>
          <cell r="BN100"/>
          <cell r="BR100">
            <v>103.45</v>
          </cell>
          <cell r="BS100">
            <v>5687.6809999999996</v>
          </cell>
        </row>
        <row r="101">
          <cell r="A101">
            <v>2021</v>
          </cell>
          <cell r="B101">
            <v>303</v>
          </cell>
          <cell r="C101" t="str">
            <v>Medicine</v>
          </cell>
          <cell r="D101" t="str">
            <v>HM</v>
          </cell>
          <cell r="F101" t="str">
            <v>Tkebuchava</v>
          </cell>
          <cell r="G101" t="str">
            <v>MSP</v>
          </cell>
          <cell r="H101" t="str">
            <v>Active</v>
          </cell>
          <cell r="I101">
            <v>10370166</v>
          </cell>
          <cell r="J101" t="e">
            <v>#N/A</v>
          </cell>
          <cell r="K101" t="str">
            <v>Kuruvilla, Aneesh</v>
          </cell>
          <cell r="L101" t="str">
            <v>Kuruvilla</v>
          </cell>
          <cell r="M101" t="str">
            <v>Aneesh</v>
          </cell>
          <cell r="N101">
            <v>43770</v>
          </cell>
          <cell r="O101">
            <v>44135</v>
          </cell>
          <cell r="P101" t="str">
            <v>0771</v>
          </cell>
          <cell r="Q101" t="str">
            <v>MSP</v>
          </cell>
          <cell r="R101">
            <v>40654405</v>
          </cell>
          <cell r="S101" t="str">
            <v/>
          </cell>
          <cell r="T101" t="str">
            <v>NA</v>
          </cell>
          <cell r="V101">
            <v>168000</v>
          </cell>
          <cell r="W101">
            <v>1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168000</v>
          </cell>
          <cell r="AC101">
            <v>72000</v>
          </cell>
          <cell r="AD101">
            <v>0</v>
          </cell>
          <cell r="AE101">
            <v>240000</v>
          </cell>
          <cell r="AF101">
            <v>240000</v>
          </cell>
          <cell r="AG101">
            <v>1</v>
          </cell>
          <cell r="AH101">
            <v>240000</v>
          </cell>
          <cell r="AI101">
            <v>0</v>
          </cell>
          <cell r="AJ101"/>
          <cell r="AK101"/>
          <cell r="AN101"/>
          <cell r="AO101"/>
          <cell r="AP101"/>
          <cell r="AR101">
            <v>240000</v>
          </cell>
          <cell r="AS101">
            <v>43770</v>
          </cell>
          <cell r="AT101">
            <v>44135</v>
          </cell>
          <cell r="AU101" t="str">
            <v>MSP with PNZ and PSZ</v>
          </cell>
          <cell r="AV101">
            <v>43759</v>
          </cell>
          <cell r="AW101" t="str">
            <v>Tkebuchava, R.</v>
          </cell>
          <cell r="BB101" t="str">
            <v>ARC0267738</v>
          </cell>
          <cell r="BC101" t="str">
            <v>M</v>
          </cell>
          <cell r="BE101" t="str">
            <v>Y</v>
          </cell>
          <cell r="BF101"/>
          <cell r="BG101" t="str">
            <v>akuruvilla@ucsd.edu</v>
          </cell>
          <cell r="BI101">
            <v>0</v>
          </cell>
          <cell r="BJ101">
            <v>30331</v>
          </cell>
          <cell r="BK101">
            <v>20000</v>
          </cell>
          <cell r="BL101">
            <v>14000</v>
          </cell>
          <cell r="BM101">
            <v>6000</v>
          </cell>
          <cell r="BN101"/>
          <cell r="BR101">
            <v>114.94</v>
          </cell>
          <cell r="BS101">
            <v>9248.0723999999991</v>
          </cell>
        </row>
        <row r="102">
          <cell r="A102">
            <v>2021</v>
          </cell>
          <cell r="B102">
            <v>303</v>
          </cell>
          <cell r="C102" t="str">
            <v>Medicine</v>
          </cell>
          <cell r="D102" t="str">
            <v>HM</v>
          </cell>
          <cell r="F102" t="str">
            <v>Tkebuchava</v>
          </cell>
          <cell r="G102" t="str">
            <v>MSP</v>
          </cell>
          <cell r="H102" t="str">
            <v>Active</v>
          </cell>
          <cell r="I102">
            <v>10370185</v>
          </cell>
          <cell r="J102" t="e">
            <v>#N/A</v>
          </cell>
          <cell r="K102" t="str">
            <v>Lago Hernandez, Carlos</v>
          </cell>
          <cell r="L102" t="str">
            <v>Lago Hernandez</v>
          </cell>
          <cell r="M102" t="str">
            <v>Carlos</v>
          </cell>
          <cell r="N102">
            <v>44013</v>
          </cell>
          <cell r="O102">
            <v>44377</v>
          </cell>
          <cell r="P102" t="str">
            <v>0771</v>
          </cell>
          <cell r="Q102" t="str">
            <v>MSP</v>
          </cell>
          <cell r="R102">
            <v>40654423</v>
          </cell>
          <cell r="S102" t="str">
            <v/>
          </cell>
          <cell r="T102" t="str">
            <v>NA</v>
          </cell>
          <cell r="V102">
            <v>118244</v>
          </cell>
          <cell r="W102">
            <v>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118244</v>
          </cell>
          <cell r="AC102">
            <v>121756</v>
          </cell>
          <cell r="AD102">
            <v>0</v>
          </cell>
          <cell r="AE102">
            <v>240000</v>
          </cell>
          <cell r="AF102">
            <v>240000</v>
          </cell>
          <cell r="AG102">
            <v>1</v>
          </cell>
          <cell r="AH102">
            <v>240000</v>
          </cell>
          <cell r="AI102">
            <v>0</v>
          </cell>
          <cell r="AJ102"/>
          <cell r="AK102"/>
          <cell r="AN102"/>
          <cell r="AO102"/>
          <cell r="AP102"/>
          <cell r="AR102">
            <v>240000</v>
          </cell>
          <cell r="AS102">
            <v>44013</v>
          </cell>
          <cell r="AT102">
            <v>44377</v>
          </cell>
          <cell r="AU102" t="str">
            <v>MSP with PNZ and PSZ</v>
          </cell>
          <cell r="AV102">
            <v>43874</v>
          </cell>
          <cell r="BB102" t="str">
            <v>ARC0273631</v>
          </cell>
          <cell r="BC102" t="str">
            <v>M</v>
          </cell>
          <cell r="BE102" t="str">
            <v>Y</v>
          </cell>
          <cell r="BF102"/>
          <cell r="BG102" t="str">
            <v>clagohernandez@ucsd.edu</v>
          </cell>
          <cell r="BH102" t="str">
            <v>PNZ/PSZ only; No MTE set up needed.</v>
          </cell>
          <cell r="BI102">
            <v>0</v>
          </cell>
          <cell r="BJ102">
            <v>30331</v>
          </cell>
          <cell r="BK102">
            <v>20000</v>
          </cell>
          <cell r="BL102">
            <v>9853.67</v>
          </cell>
          <cell r="BM102">
            <v>10146.33</v>
          </cell>
          <cell r="BN102"/>
          <cell r="BR102">
            <v>114.94</v>
          </cell>
          <cell r="BS102">
            <v>6509.0522000000001</v>
          </cell>
        </row>
        <row r="103">
          <cell r="A103">
            <v>2022</v>
          </cell>
          <cell r="B103">
            <v>303</v>
          </cell>
          <cell r="C103" t="str">
            <v>Medicine</v>
          </cell>
          <cell r="D103" t="str">
            <v>HM</v>
          </cell>
          <cell r="F103" t="str">
            <v>Tkebuchava</v>
          </cell>
          <cell r="G103" t="str">
            <v>MSP</v>
          </cell>
          <cell r="H103" t="str">
            <v>Active</v>
          </cell>
          <cell r="I103">
            <v>10373185</v>
          </cell>
          <cell r="J103" t="e">
            <v>#N/A</v>
          </cell>
          <cell r="K103" t="str">
            <v>Childers, Diana Jane</v>
          </cell>
          <cell r="L103" t="str">
            <v>Childers</v>
          </cell>
          <cell r="M103" t="str">
            <v>Diana</v>
          </cell>
          <cell r="N103">
            <v>44075</v>
          </cell>
          <cell r="O103">
            <v>44439</v>
          </cell>
          <cell r="P103" t="str">
            <v>0771</v>
          </cell>
          <cell r="Q103" t="str">
            <v>MSP</v>
          </cell>
          <cell r="R103">
            <v>40650034</v>
          </cell>
          <cell r="S103" t="str">
            <v/>
          </cell>
          <cell r="T103" t="str">
            <v>NA</v>
          </cell>
          <cell r="V103">
            <v>169050</v>
          </cell>
          <cell r="W103">
            <v>1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169050</v>
          </cell>
          <cell r="AC103">
            <v>72450</v>
          </cell>
          <cell r="AD103">
            <v>0</v>
          </cell>
          <cell r="AE103">
            <v>241500</v>
          </cell>
          <cell r="AF103">
            <v>241500</v>
          </cell>
          <cell r="AG103">
            <v>1</v>
          </cell>
          <cell r="AH103">
            <v>241500</v>
          </cell>
          <cell r="AI103">
            <v>0</v>
          </cell>
          <cell r="AJ103"/>
          <cell r="AK103"/>
          <cell r="AN103"/>
          <cell r="AO103"/>
          <cell r="AP103"/>
          <cell r="AR103">
            <v>241500</v>
          </cell>
          <cell r="AS103">
            <v>44075</v>
          </cell>
          <cell r="AT103">
            <v>44439</v>
          </cell>
          <cell r="AU103" t="str">
            <v>MSP with PNZ and PSZ</v>
          </cell>
          <cell r="AV103"/>
          <cell r="BB103" t="str">
            <v>ARC0282558</v>
          </cell>
          <cell r="BC103" t="str">
            <v>M</v>
          </cell>
          <cell r="BE103" t="str">
            <v>Y</v>
          </cell>
          <cell r="BF103"/>
          <cell r="BG103" t="str">
            <v>dchilders@ucsd.edu</v>
          </cell>
          <cell r="BI103">
            <v>0</v>
          </cell>
          <cell r="BJ103">
            <v>30331</v>
          </cell>
          <cell r="BK103">
            <v>20125</v>
          </cell>
          <cell r="BL103">
            <v>14087.5</v>
          </cell>
          <cell r="BM103">
            <v>6037.5</v>
          </cell>
          <cell r="BN103"/>
          <cell r="BR103">
            <v>115.66</v>
          </cell>
          <cell r="BS103">
            <v>9363.8335999999981</v>
          </cell>
        </row>
        <row r="104">
          <cell r="A104">
            <v>2021</v>
          </cell>
          <cell r="B104">
            <v>303</v>
          </cell>
          <cell r="C104" t="str">
            <v>Medicine</v>
          </cell>
          <cell r="D104" t="str">
            <v>HM</v>
          </cell>
          <cell r="F104" t="str">
            <v>Tkebuchava</v>
          </cell>
          <cell r="G104" t="str">
            <v>MSP</v>
          </cell>
          <cell r="H104" t="str">
            <v>Active</v>
          </cell>
          <cell r="I104">
            <v>10373402</v>
          </cell>
          <cell r="J104" t="e">
            <v>#N/A</v>
          </cell>
          <cell r="K104" t="str">
            <v>Amirrezvani, Ali</v>
          </cell>
          <cell r="L104" t="str">
            <v>Amirrezvani</v>
          </cell>
          <cell r="M104" t="str">
            <v>Ali</v>
          </cell>
          <cell r="N104">
            <v>44013</v>
          </cell>
          <cell r="O104">
            <v>44377</v>
          </cell>
          <cell r="P104" t="str">
            <v>0770</v>
          </cell>
          <cell r="Q104" t="str">
            <v>MSP</v>
          </cell>
          <cell r="R104">
            <v>40655352</v>
          </cell>
          <cell r="S104" t="str">
            <v/>
          </cell>
          <cell r="T104" t="str">
            <v>NA</v>
          </cell>
          <cell r="V104">
            <v>187886</v>
          </cell>
          <cell r="W104">
            <v>0.49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187886</v>
          </cell>
          <cell r="AC104">
            <v>80522</v>
          </cell>
          <cell r="AD104">
            <v>0</v>
          </cell>
          <cell r="AE104">
            <v>268408</v>
          </cell>
          <cell r="AF104">
            <v>268408</v>
          </cell>
          <cell r="AG104">
            <v>0.49</v>
          </cell>
          <cell r="AH104">
            <v>131519.91999999998</v>
          </cell>
          <cell r="AI104">
            <v>0</v>
          </cell>
          <cell r="AJ104"/>
          <cell r="AK104"/>
          <cell r="AN104"/>
          <cell r="AO104"/>
          <cell r="AP104"/>
          <cell r="AR104">
            <v>131519.92000000001</v>
          </cell>
          <cell r="AS104">
            <v>44013</v>
          </cell>
          <cell r="AT104">
            <v>44377</v>
          </cell>
          <cell r="AU104" t="str">
            <v>MSP with PNZ and PSZ</v>
          </cell>
          <cell r="AV104">
            <v>43866</v>
          </cell>
          <cell r="AW104" t="str">
            <v>Taylor, J.</v>
          </cell>
          <cell r="BB104" t="str">
            <v>ARC0273586</v>
          </cell>
          <cell r="BC104" t="str">
            <v>N</v>
          </cell>
          <cell r="BE104" t="str">
            <v>N</v>
          </cell>
          <cell r="BF104"/>
          <cell r="BG104" t="str">
            <v>aamirrezvani@ucsd.edu</v>
          </cell>
          <cell r="BI104">
            <v>0</v>
          </cell>
          <cell r="BJ104">
            <v>30331</v>
          </cell>
          <cell r="BK104">
            <v>10959.99</v>
          </cell>
          <cell r="BL104">
            <v>7672.01</v>
          </cell>
          <cell r="BM104">
            <v>3287.98</v>
          </cell>
          <cell r="BN104"/>
          <cell r="BR104">
            <v>128.55000000000001</v>
          </cell>
          <cell r="BS104" t="e">
            <v>#N/A</v>
          </cell>
        </row>
        <row r="105">
          <cell r="A105">
            <v>2021</v>
          </cell>
          <cell r="B105">
            <v>303</v>
          </cell>
          <cell r="C105" t="str">
            <v>Medicine</v>
          </cell>
          <cell r="D105" t="str">
            <v>HM</v>
          </cell>
          <cell r="F105" t="str">
            <v>Tkebuchava</v>
          </cell>
          <cell r="G105" t="str">
            <v>MSP</v>
          </cell>
          <cell r="H105" t="str">
            <v>Active</v>
          </cell>
          <cell r="I105">
            <v>10373976</v>
          </cell>
          <cell r="J105" t="e">
            <v>#N/A</v>
          </cell>
          <cell r="K105" t="str">
            <v>Mayasy, Shadi</v>
          </cell>
          <cell r="L105" t="str">
            <v>Mayasy</v>
          </cell>
          <cell r="M105" t="str">
            <v>Shadi</v>
          </cell>
          <cell r="N105">
            <v>43831</v>
          </cell>
          <cell r="O105">
            <v>44196</v>
          </cell>
          <cell r="P105" t="str">
            <v>0771</v>
          </cell>
          <cell r="Q105" t="str">
            <v>MSP</v>
          </cell>
          <cell r="R105">
            <v>40655526</v>
          </cell>
          <cell r="S105" t="str">
            <v/>
          </cell>
          <cell r="T105" t="str">
            <v>NA</v>
          </cell>
          <cell r="V105">
            <v>168000</v>
          </cell>
          <cell r="W105">
            <v>1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168000</v>
          </cell>
          <cell r="AC105">
            <v>72000</v>
          </cell>
          <cell r="AD105">
            <v>0</v>
          </cell>
          <cell r="AE105">
            <v>240000</v>
          </cell>
          <cell r="AF105">
            <v>240000</v>
          </cell>
          <cell r="AG105">
            <v>1</v>
          </cell>
          <cell r="AH105">
            <v>240000</v>
          </cell>
          <cell r="AI105">
            <v>0</v>
          </cell>
          <cell r="AJ105"/>
          <cell r="AK105"/>
          <cell r="AN105"/>
          <cell r="AO105"/>
          <cell r="AP105"/>
          <cell r="AR105">
            <v>240000</v>
          </cell>
          <cell r="AS105">
            <v>43831</v>
          </cell>
          <cell r="AT105">
            <v>44196</v>
          </cell>
          <cell r="AU105" t="str">
            <v>MSP with PNZ and PSZ</v>
          </cell>
          <cell r="AV105">
            <v>43752</v>
          </cell>
          <cell r="BB105" t="str">
            <v>ARC0263757: Contract renewed; Total Salary increased</v>
          </cell>
          <cell r="BC105" t="str">
            <v>M</v>
          </cell>
          <cell r="BE105" t="str">
            <v>Y</v>
          </cell>
          <cell r="BF105"/>
          <cell r="BG105" t="str">
            <v>smayasy@ucsd.edu</v>
          </cell>
          <cell r="BI105">
            <v>0</v>
          </cell>
          <cell r="BJ105">
            <v>30331</v>
          </cell>
          <cell r="BK105">
            <v>20000</v>
          </cell>
          <cell r="BL105">
            <v>14000</v>
          </cell>
          <cell r="BM105">
            <v>6000</v>
          </cell>
          <cell r="BN105"/>
          <cell r="BR105">
            <v>114.94</v>
          </cell>
          <cell r="BS105">
            <v>9248.0723999999991</v>
          </cell>
        </row>
        <row r="106">
          <cell r="A106">
            <v>2021</v>
          </cell>
          <cell r="B106">
            <v>303</v>
          </cell>
          <cell r="C106" t="str">
            <v>Medicine</v>
          </cell>
          <cell r="D106" t="str">
            <v>HM</v>
          </cell>
          <cell r="F106" t="str">
            <v>Tkebuchava</v>
          </cell>
          <cell r="G106" t="str">
            <v>MSP</v>
          </cell>
          <cell r="I106">
            <v>10433017</v>
          </cell>
          <cell r="J106" t="e">
            <v>#N/A</v>
          </cell>
          <cell r="K106" t="str">
            <v>Zhang, Sherry</v>
          </cell>
          <cell r="L106" t="str">
            <v>Zhang</v>
          </cell>
          <cell r="M106" t="str">
            <v>Sherry</v>
          </cell>
          <cell r="N106">
            <v>44013</v>
          </cell>
          <cell r="O106">
            <v>44377</v>
          </cell>
          <cell r="P106" t="str">
            <v>0772</v>
          </cell>
          <cell r="Q106" t="str">
            <v>MSP</v>
          </cell>
          <cell r="R106">
            <v>40714934</v>
          </cell>
          <cell r="S106" t="str">
            <v/>
          </cell>
          <cell r="T106" t="str">
            <v>NA</v>
          </cell>
          <cell r="V106">
            <v>91900</v>
          </cell>
          <cell r="W106">
            <v>1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91900</v>
          </cell>
          <cell r="AC106">
            <v>3100</v>
          </cell>
          <cell r="AD106">
            <v>0</v>
          </cell>
          <cell r="AE106">
            <v>95000</v>
          </cell>
          <cell r="AF106">
            <v>95000</v>
          </cell>
          <cell r="AG106">
            <v>1</v>
          </cell>
          <cell r="AH106">
            <v>95000</v>
          </cell>
          <cell r="AI106">
            <v>0</v>
          </cell>
          <cell r="AJ106"/>
          <cell r="AK106"/>
          <cell r="AN106"/>
          <cell r="AO106"/>
          <cell r="AP106"/>
          <cell r="AR106">
            <v>95000</v>
          </cell>
          <cell r="AS106">
            <v>44013</v>
          </cell>
          <cell r="AT106">
            <v>44377</v>
          </cell>
          <cell r="AU106" t="str">
            <v>MSP with PNZ and PSZ</v>
          </cell>
          <cell r="AV106">
            <v>43977</v>
          </cell>
          <cell r="AW106" t="str">
            <v>Tkebuchava, R.</v>
          </cell>
          <cell r="AX106" t="str">
            <v>Tam, S.</v>
          </cell>
          <cell r="BB106" t="str">
            <v>ARC0284795</v>
          </cell>
          <cell r="BC106" t="str">
            <v>M</v>
          </cell>
          <cell r="BE106" t="str">
            <v>Y</v>
          </cell>
          <cell r="BF106"/>
          <cell r="BG106" t="str">
            <v>sszhang@ucsd.edu</v>
          </cell>
          <cell r="BI106">
            <v>0</v>
          </cell>
          <cell r="BK106">
            <v>7916.67</v>
          </cell>
          <cell r="BL106">
            <v>7658.33</v>
          </cell>
          <cell r="BM106">
            <v>258.33</v>
          </cell>
          <cell r="BN106"/>
          <cell r="BR106">
            <v>45.5</v>
          </cell>
          <cell r="BS106">
            <v>2002.4549999999999</v>
          </cell>
        </row>
        <row r="107">
          <cell r="A107">
            <v>2022</v>
          </cell>
          <cell r="B107">
            <v>303</v>
          </cell>
          <cell r="C107" t="str">
            <v>Medicine</v>
          </cell>
          <cell r="D107" t="str">
            <v>HM</v>
          </cell>
          <cell r="F107" t="str">
            <v>Tkebuchava</v>
          </cell>
          <cell r="G107" t="str">
            <v>MSP</v>
          </cell>
          <cell r="I107">
            <v>10437607</v>
          </cell>
          <cell r="J107" t="e">
            <v>#N/A</v>
          </cell>
          <cell r="K107" t="str">
            <v>Hammond, Charles</v>
          </cell>
          <cell r="L107" t="str">
            <v>Hammond</v>
          </cell>
          <cell r="M107" t="str">
            <v>Charles</v>
          </cell>
          <cell r="N107">
            <v>44075</v>
          </cell>
          <cell r="O107">
            <v>44439</v>
          </cell>
          <cell r="P107" t="str">
            <v>0771</v>
          </cell>
          <cell r="Q107" t="str">
            <v>MSP</v>
          </cell>
          <cell r="R107">
            <v>40719639</v>
          </cell>
          <cell r="S107" t="str">
            <v/>
          </cell>
          <cell r="T107" t="str">
            <v>NA</v>
          </cell>
          <cell r="V107">
            <v>168000</v>
          </cell>
          <cell r="W107">
            <v>1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168000</v>
          </cell>
          <cell r="AC107">
            <v>72000</v>
          </cell>
          <cell r="AD107">
            <v>0</v>
          </cell>
          <cell r="AE107">
            <v>240000</v>
          </cell>
          <cell r="AF107">
            <v>240000</v>
          </cell>
          <cell r="AG107">
            <v>1</v>
          </cell>
          <cell r="AH107">
            <v>240000</v>
          </cell>
          <cell r="AI107">
            <v>0</v>
          </cell>
          <cell r="AJ107"/>
          <cell r="AK107"/>
          <cell r="AN107"/>
          <cell r="AO107"/>
          <cell r="AP107"/>
          <cell r="AR107">
            <v>240000</v>
          </cell>
          <cell r="AS107">
            <v>44075</v>
          </cell>
          <cell r="AT107">
            <v>44074</v>
          </cell>
          <cell r="AU107" t="str">
            <v>MSP with PNZ and PSZ</v>
          </cell>
          <cell r="AV107">
            <v>43993</v>
          </cell>
          <cell r="BB107" t="str">
            <v>ARC0289309</v>
          </cell>
          <cell r="BC107" t="str">
            <v>M</v>
          </cell>
          <cell r="BE107" t="str">
            <v>Y</v>
          </cell>
          <cell r="BF107"/>
          <cell r="BG107" t="str">
            <v>cfhammond@ucsd.edu</v>
          </cell>
          <cell r="BI107">
            <v>0</v>
          </cell>
          <cell r="BK107">
            <v>20000</v>
          </cell>
          <cell r="BL107">
            <v>14000</v>
          </cell>
          <cell r="BM107">
            <v>6000</v>
          </cell>
          <cell r="BN107"/>
          <cell r="BR107">
            <v>114.94</v>
          </cell>
          <cell r="BS107" t="e">
            <v>#N/A</v>
          </cell>
        </row>
        <row r="108">
          <cell r="A108">
            <v>2022</v>
          </cell>
          <cell r="B108">
            <v>303</v>
          </cell>
          <cell r="C108" t="str">
            <v>Medicine</v>
          </cell>
          <cell r="D108" t="str">
            <v>HM</v>
          </cell>
          <cell r="F108" t="str">
            <v>Tkebuchava</v>
          </cell>
          <cell r="G108" t="str">
            <v>MSP</v>
          </cell>
          <cell r="I108">
            <v>10450758</v>
          </cell>
          <cell r="J108" t="e">
            <v>#N/A</v>
          </cell>
          <cell r="K108" t="str">
            <v>Renard, Aysel</v>
          </cell>
          <cell r="L108" t="str">
            <v>Renard</v>
          </cell>
          <cell r="M108" t="str">
            <v>Aysel</v>
          </cell>
          <cell r="N108">
            <v>44075</v>
          </cell>
          <cell r="O108">
            <v>44439</v>
          </cell>
          <cell r="P108" t="str">
            <v>0771</v>
          </cell>
          <cell r="Q108" t="str">
            <v>MSP</v>
          </cell>
          <cell r="R108">
            <v>40731015</v>
          </cell>
          <cell r="S108" t="str">
            <v/>
          </cell>
          <cell r="T108" t="str">
            <v>NA</v>
          </cell>
          <cell r="V108">
            <v>168000</v>
          </cell>
          <cell r="W108">
            <v>1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168000</v>
          </cell>
          <cell r="AC108">
            <v>72000</v>
          </cell>
          <cell r="AD108">
            <v>0</v>
          </cell>
          <cell r="AE108">
            <v>240000</v>
          </cell>
          <cell r="AF108">
            <v>240000</v>
          </cell>
          <cell r="AG108">
            <v>1</v>
          </cell>
          <cell r="AH108">
            <v>240000</v>
          </cell>
          <cell r="AI108">
            <v>0</v>
          </cell>
          <cell r="AJ108"/>
          <cell r="AK108"/>
          <cell r="AN108"/>
          <cell r="AO108"/>
          <cell r="AP108"/>
          <cell r="AR108">
            <v>240000</v>
          </cell>
          <cell r="AS108">
            <v>44075</v>
          </cell>
          <cell r="AT108">
            <v>44439</v>
          </cell>
          <cell r="AU108" t="str">
            <v>MSP with PNZ and PSZ</v>
          </cell>
          <cell r="AV108">
            <v>43994</v>
          </cell>
          <cell r="BB108" t="str">
            <v>ARC0289692</v>
          </cell>
          <cell r="BC108" t="str">
            <v>M</v>
          </cell>
          <cell r="BE108" t="str">
            <v>Y</v>
          </cell>
          <cell r="BF108"/>
          <cell r="BI108">
            <v>0</v>
          </cell>
          <cell r="BK108">
            <v>20000</v>
          </cell>
          <cell r="BL108">
            <v>14000</v>
          </cell>
          <cell r="BM108">
            <v>6000</v>
          </cell>
          <cell r="BN108"/>
          <cell r="BR108">
            <v>114.94</v>
          </cell>
          <cell r="BS108" t="e">
            <v>#N/A</v>
          </cell>
        </row>
        <row r="109">
          <cell r="A109">
            <v>2021</v>
          </cell>
          <cell r="B109">
            <v>303</v>
          </cell>
          <cell r="C109" t="str">
            <v>Medicine</v>
          </cell>
          <cell r="D109" t="str">
            <v>HO</v>
          </cell>
          <cell r="F109" t="str">
            <v>Reyes</v>
          </cell>
          <cell r="G109" t="str">
            <v>MSP</v>
          </cell>
          <cell r="H109" t="str">
            <v>Active</v>
          </cell>
          <cell r="I109">
            <v>10041990</v>
          </cell>
          <cell r="J109" t="e">
            <v>#N/A</v>
          </cell>
          <cell r="K109" t="str">
            <v>Giustini, Nicholas</v>
          </cell>
          <cell r="L109" t="str">
            <v>Giustini</v>
          </cell>
          <cell r="M109" t="str">
            <v>Nicholas</v>
          </cell>
          <cell r="N109">
            <v>44013</v>
          </cell>
          <cell r="O109">
            <v>44377</v>
          </cell>
          <cell r="P109" t="str">
            <v>0772</v>
          </cell>
          <cell r="Q109" t="str">
            <v>MSP</v>
          </cell>
          <cell r="R109">
            <v>40652470</v>
          </cell>
          <cell r="S109" t="str">
            <v/>
          </cell>
          <cell r="T109" t="str">
            <v>NA</v>
          </cell>
          <cell r="V109">
            <v>91900</v>
          </cell>
          <cell r="W109">
            <v>0.2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91900</v>
          </cell>
          <cell r="AC109">
            <v>0</v>
          </cell>
          <cell r="AD109">
            <v>0</v>
          </cell>
          <cell r="AE109">
            <v>91900</v>
          </cell>
          <cell r="AF109">
            <v>91900</v>
          </cell>
          <cell r="AG109">
            <v>0.2</v>
          </cell>
          <cell r="AH109">
            <v>18380</v>
          </cell>
          <cell r="AI109">
            <v>0</v>
          </cell>
          <cell r="AJ109"/>
          <cell r="AK109"/>
          <cell r="AN109"/>
          <cell r="AO109"/>
          <cell r="AP109"/>
          <cell r="AR109">
            <v>18380</v>
          </cell>
          <cell r="AS109">
            <v>44013</v>
          </cell>
          <cell r="AT109">
            <v>44377</v>
          </cell>
          <cell r="AU109" t="str">
            <v>MSP without incentive</v>
          </cell>
          <cell r="AV109">
            <v>43948</v>
          </cell>
          <cell r="AW109" t="str">
            <v>Reyes, J.</v>
          </cell>
          <cell r="BB109" t="str">
            <v>ARC0273298</v>
          </cell>
          <cell r="BC109" t="str">
            <v>X</v>
          </cell>
          <cell r="BE109" t="str">
            <v>Y</v>
          </cell>
          <cell r="BF109" t="str">
            <v>GME</v>
          </cell>
          <cell r="BG109" t="str">
            <v>ngiustini@ucsd.edu</v>
          </cell>
          <cell r="BI109">
            <v>0</v>
          </cell>
          <cell r="BJ109">
            <v>30302</v>
          </cell>
          <cell r="BK109" t="str">
            <v>Incentive</v>
          </cell>
          <cell r="BL109">
            <v>1531.67</v>
          </cell>
          <cell r="BM109">
            <v>0</v>
          </cell>
          <cell r="BN109"/>
          <cell r="BR109">
            <v>44.01</v>
          </cell>
          <cell r="BS109" t="e">
            <v>#N/A</v>
          </cell>
        </row>
        <row r="110">
          <cell r="A110">
            <v>2021</v>
          </cell>
          <cell r="B110">
            <v>303</v>
          </cell>
          <cell r="C110" t="str">
            <v>Medicine</v>
          </cell>
          <cell r="D110" t="str">
            <v>HO</v>
          </cell>
          <cell r="F110" t="str">
            <v>Reyes</v>
          </cell>
          <cell r="G110" t="str">
            <v>MSP</v>
          </cell>
          <cell r="H110" t="str">
            <v>Active</v>
          </cell>
          <cell r="I110">
            <v>10358681</v>
          </cell>
          <cell r="J110" t="e">
            <v>#N/A</v>
          </cell>
          <cell r="K110" t="str">
            <v>Zhou, Jenny</v>
          </cell>
          <cell r="L110" t="str">
            <v>Zhou</v>
          </cell>
          <cell r="M110" t="str">
            <v>Jenny</v>
          </cell>
          <cell r="N110">
            <v>44013</v>
          </cell>
          <cell r="O110">
            <v>44377</v>
          </cell>
          <cell r="P110" t="str">
            <v>0771</v>
          </cell>
          <cell r="Q110" t="str">
            <v>MSP</v>
          </cell>
          <cell r="R110">
            <v>40644817</v>
          </cell>
          <cell r="S110" t="str">
            <v/>
          </cell>
          <cell r="T110" t="str">
            <v>NA</v>
          </cell>
          <cell r="V110">
            <v>157500</v>
          </cell>
          <cell r="W110">
            <v>1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157500</v>
          </cell>
          <cell r="AC110">
            <v>67500</v>
          </cell>
          <cell r="AD110">
            <v>0</v>
          </cell>
          <cell r="AE110">
            <v>225000</v>
          </cell>
          <cell r="AF110">
            <v>225000</v>
          </cell>
          <cell r="AG110">
            <v>1</v>
          </cell>
          <cell r="AH110">
            <v>225000</v>
          </cell>
          <cell r="AI110">
            <v>0</v>
          </cell>
          <cell r="AJ110"/>
          <cell r="AK110"/>
          <cell r="AN110"/>
          <cell r="AO110"/>
          <cell r="AP110"/>
          <cell r="AR110">
            <v>225000</v>
          </cell>
          <cell r="AS110">
            <v>44013</v>
          </cell>
          <cell r="AT110">
            <v>44377</v>
          </cell>
          <cell r="AU110" t="str">
            <v>MSP with PNZ and PSZ</v>
          </cell>
          <cell r="AV110">
            <v>43986</v>
          </cell>
          <cell r="AW110" t="str">
            <v>Reyes, J.</v>
          </cell>
          <cell r="BB110" t="str">
            <v>PENDING TC AND RATE CHANGE EFFECTIVE 7/1/20</v>
          </cell>
          <cell r="BC110" t="str">
            <v>X</v>
          </cell>
          <cell r="BE110" t="str">
            <v>Y</v>
          </cell>
          <cell r="BF110"/>
          <cell r="BG110" t="str">
            <v>jez033@ucsd.edu</v>
          </cell>
          <cell r="BI110">
            <v>0</v>
          </cell>
          <cell r="BJ110">
            <v>30302</v>
          </cell>
          <cell r="BK110">
            <v>18750</v>
          </cell>
          <cell r="BL110">
            <v>13125</v>
          </cell>
          <cell r="BM110">
            <v>5625</v>
          </cell>
          <cell r="BN110"/>
          <cell r="BR110">
            <v>107.76</v>
          </cell>
          <cell r="BS110">
            <v>8128.3368000000009</v>
          </cell>
        </row>
        <row r="111">
          <cell r="A111">
            <v>2021</v>
          </cell>
          <cell r="B111">
            <v>303</v>
          </cell>
          <cell r="C111" t="str">
            <v>Medicine</v>
          </cell>
          <cell r="D111" t="str">
            <v>HO</v>
          </cell>
          <cell r="F111" t="str">
            <v>Reyes</v>
          </cell>
          <cell r="G111" t="str">
            <v>MSP</v>
          </cell>
          <cell r="H111" t="str">
            <v>Active</v>
          </cell>
          <cell r="I111">
            <v>10361903</v>
          </cell>
          <cell r="J111" t="e">
            <v>#N/A</v>
          </cell>
          <cell r="K111" t="str">
            <v>Yeung, Kay</v>
          </cell>
          <cell r="L111" t="str">
            <v>Yeung</v>
          </cell>
          <cell r="M111" t="str">
            <v>Kay</v>
          </cell>
          <cell r="N111">
            <v>44013</v>
          </cell>
          <cell r="O111">
            <v>44377</v>
          </cell>
          <cell r="P111" t="str">
            <v>0772</v>
          </cell>
          <cell r="Q111" t="str">
            <v>MSP</v>
          </cell>
          <cell r="R111">
            <v>40643106</v>
          </cell>
          <cell r="S111" t="str">
            <v/>
          </cell>
          <cell r="T111" t="str">
            <v>NA</v>
          </cell>
          <cell r="V111">
            <v>94657</v>
          </cell>
          <cell r="W111">
            <v>1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94657</v>
          </cell>
          <cell r="AC111">
            <v>0</v>
          </cell>
          <cell r="AD111">
            <v>0</v>
          </cell>
          <cell r="AE111">
            <v>94657</v>
          </cell>
          <cell r="AF111">
            <v>94657</v>
          </cell>
          <cell r="AG111">
            <v>1</v>
          </cell>
          <cell r="AH111">
            <v>94657</v>
          </cell>
          <cell r="AI111">
            <v>0</v>
          </cell>
          <cell r="AJ111"/>
          <cell r="AK111"/>
          <cell r="AN111"/>
          <cell r="AO111"/>
          <cell r="AP111"/>
          <cell r="AR111">
            <v>94657</v>
          </cell>
          <cell r="AS111">
            <v>44013</v>
          </cell>
          <cell r="AT111">
            <v>44377</v>
          </cell>
          <cell r="AU111" t="str">
            <v>MSP with PNZ and PSZ</v>
          </cell>
          <cell r="AV111">
            <v>43933</v>
          </cell>
          <cell r="AW111" t="str">
            <v>Reyes, J.</v>
          </cell>
          <cell r="BB111" t="str">
            <v>ARC0273376 No pay from UCSD as of 09/26/2020 ARC0290021 
 </v>
          </cell>
          <cell r="BC111" t="str">
            <v>M</v>
          </cell>
          <cell r="BE111" t="str">
            <v>Y</v>
          </cell>
          <cell r="BF111"/>
          <cell r="BG111" t="str">
            <v>k7yeung@ucsd.edu</v>
          </cell>
          <cell r="BH111" t="str">
            <v>Only for PSZ/PNZ</v>
          </cell>
          <cell r="BI111">
            <v>0</v>
          </cell>
          <cell r="BJ111">
            <v>30330</v>
          </cell>
          <cell r="BK111">
            <v>7888.08</v>
          </cell>
          <cell r="BL111">
            <v>7888.08</v>
          </cell>
          <cell r="BM111">
            <v>0</v>
          </cell>
          <cell r="BN111"/>
          <cell r="BR111">
            <v>45.33</v>
          </cell>
          <cell r="BS111">
            <v>2054.8089</v>
          </cell>
        </row>
        <row r="112">
          <cell r="A112">
            <v>2021</v>
          </cell>
          <cell r="B112">
            <v>303</v>
          </cell>
          <cell r="C112" t="str">
            <v>Medicine</v>
          </cell>
          <cell r="D112" t="str">
            <v>HO</v>
          </cell>
          <cell r="F112" t="str">
            <v>Reyes</v>
          </cell>
          <cell r="G112" t="str">
            <v>MSP</v>
          </cell>
          <cell r="H112" t="str">
            <v>Active</v>
          </cell>
          <cell r="I112">
            <v>10363050</v>
          </cell>
          <cell r="J112" t="e">
            <v>#N/A</v>
          </cell>
          <cell r="K112" t="str">
            <v>Subramanian, Rupa</v>
          </cell>
          <cell r="L112" t="str">
            <v>Subramanian</v>
          </cell>
          <cell r="M112" t="str">
            <v>Rupa</v>
          </cell>
          <cell r="N112">
            <v>44013</v>
          </cell>
          <cell r="O112">
            <v>44377</v>
          </cell>
          <cell r="P112" t="str">
            <v>0770</v>
          </cell>
          <cell r="Q112" t="str">
            <v>MSP</v>
          </cell>
          <cell r="R112">
            <v>40660184</v>
          </cell>
          <cell r="S112" t="str">
            <v/>
          </cell>
          <cell r="T112" t="str">
            <v>NA</v>
          </cell>
          <cell r="V112">
            <v>219050</v>
          </cell>
          <cell r="W112">
            <v>1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219050</v>
          </cell>
          <cell r="AC112">
            <v>39150</v>
          </cell>
          <cell r="AD112">
            <v>0</v>
          </cell>
          <cell r="AE112">
            <v>258200</v>
          </cell>
          <cell r="AF112">
            <v>258200</v>
          </cell>
          <cell r="AG112">
            <v>1</v>
          </cell>
          <cell r="AH112">
            <v>258200</v>
          </cell>
          <cell r="AI112">
            <v>0</v>
          </cell>
          <cell r="AJ112"/>
          <cell r="AK112"/>
          <cell r="AN112"/>
          <cell r="AO112"/>
          <cell r="AP112"/>
          <cell r="AR112">
            <v>258200</v>
          </cell>
          <cell r="AS112">
            <v>44013</v>
          </cell>
          <cell r="AT112">
            <v>44377</v>
          </cell>
          <cell r="AU112" t="str">
            <v>MSP with PNZ and PSZ</v>
          </cell>
          <cell r="AV112">
            <v>43941</v>
          </cell>
          <cell r="AW112" t="str">
            <v>Reyes, J.</v>
          </cell>
          <cell r="BC112" t="str">
            <v>M</v>
          </cell>
          <cell r="BE112" t="str">
            <v>Y</v>
          </cell>
          <cell r="BF112"/>
          <cell r="BG112" t="str">
            <v>rsubramanian@ucsd.edu</v>
          </cell>
          <cell r="BH112" t="str">
            <v>10/25/16 - Per Dr. S' confirm, he meant to report 6/9 &amp; 6/20/16 in MTE, instead of 6/10 &amp; 6/20. 10/21/16 - ARC0173141 - Per SSM, we will record December 2015-June 2016 in the DB and anything older offline since the DB will not allow us to record it. SL</v>
          </cell>
          <cell r="BI112">
            <v>0</v>
          </cell>
          <cell r="BJ112">
            <v>30330</v>
          </cell>
          <cell r="BK112">
            <v>21516.67</v>
          </cell>
          <cell r="BL112">
            <v>18254.169999999998</v>
          </cell>
          <cell r="BM112">
            <v>3262.5</v>
          </cell>
          <cell r="BN112"/>
          <cell r="BR112">
            <v>123.66</v>
          </cell>
          <cell r="BS112">
            <v>12973.170599999999</v>
          </cell>
        </row>
        <row r="113">
          <cell r="A113">
            <v>2021</v>
          </cell>
          <cell r="B113">
            <v>303</v>
          </cell>
          <cell r="C113" t="str">
            <v>Medicine</v>
          </cell>
          <cell r="D113" t="str">
            <v>HO</v>
          </cell>
          <cell r="F113" t="str">
            <v>Reyes</v>
          </cell>
          <cell r="G113" t="str">
            <v>MSP</v>
          </cell>
          <cell r="H113" t="str">
            <v>Leave with Pay</v>
          </cell>
          <cell r="I113">
            <v>10364413</v>
          </cell>
          <cell r="J113" t="e">
            <v>#N/A</v>
          </cell>
          <cell r="K113" t="str">
            <v>Vu, Peter Huy</v>
          </cell>
          <cell r="L113" t="str">
            <v>Vu</v>
          </cell>
          <cell r="M113" t="str">
            <v>Peter H</v>
          </cell>
          <cell r="N113">
            <v>44013</v>
          </cell>
          <cell r="O113">
            <v>44377</v>
          </cell>
          <cell r="P113" t="str">
            <v>0771</v>
          </cell>
          <cell r="Q113" t="str">
            <v>MSP</v>
          </cell>
          <cell r="R113">
            <v>40661413</v>
          </cell>
          <cell r="S113" t="str">
            <v/>
          </cell>
          <cell r="T113" t="str">
            <v>NA</v>
          </cell>
          <cell r="V113">
            <v>157500</v>
          </cell>
          <cell r="W113">
            <v>1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157500</v>
          </cell>
          <cell r="AC113">
            <v>67500</v>
          </cell>
          <cell r="AD113">
            <v>0</v>
          </cell>
          <cell r="AE113">
            <v>225000</v>
          </cell>
          <cell r="AF113">
            <v>225000</v>
          </cell>
          <cell r="AG113">
            <v>1</v>
          </cell>
          <cell r="AH113">
            <v>225000</v>
          </cell>
          <cell r="AI113">
            <v>0</v>
          </cell>
          <cell r="AJ113"/>
          <cell r="AK113"/>
          <cell r="AN113"/>
          <cell r="AO113"/>
          <cell r="AP113"/>
          <cell r="AR113">
            <v>225000</v>
          </cell>
          <cell r="AS113">
            <v>44013</v>
          </cell>
          <cell r="AT113">
            <v>44377</v>
          </cell>
          <cell r="AU113" t="str">
            <v>MSP with PNZ and PSZ</v>
          </cell>
          <cell r="AV113">
            <v>43964</v>
          </cell>
          <cell r="AW113" t="str">
            <v>Reyes, J.</v>
          </cell>
          <cell r="BB113" t="str">
            <v>ARC0282333</v>
          </cell>
          <cell r="BC113" t="str">
            <v>X</v>
          </cell>
          <cell r="BE113" t="str">
            <v>Y</v>
          </cell>
          <cell r="BF113"/>
          <cell r="BG113" t="str">
            <v>p0vu@ucsd.edu</v>
          </cell>
          <cell r="BI113">
            <v>0</v>
          </cell>
          <cell r="BJ113">
            <v>30302</v>
          </cell>
          <cell r="BK113">
            <v>18750</v>
          </cell>
          <cell r="BL113">
            <v>13125</v>
          </cell>
          <cell r="BM113">
            <v>5625</v>
          </cell>
          <cell r="BN113"/>
          <cell r="BR113">
            <v>107.76</v>
          </cell>
          <cell r="BS113">
            <v>8128.3368000000009</v>
          </cell>
        </row>
        <row r="114">
          <cell r="A114">
            <v>2021</v>
          </cell>
          <cell r="B114">
            <v>303</v>
          </cell>
          <cell r="C114" t="str">
            <v>Medicine</v>
          </cell>
          <cell r="D114" t="str">
            <v>HO</v>
          </cell>
          <cell r="F114" t="str">
            <v>Reyes</v>
          </cell>
          <cell r="G114" t="str">
            <v>MSP</v>
          </cell>
          <cell r="H114" t="str">
            <v>Active</v>
          </cell>
          <cell r="I114">
            <v>10364739</v>
          </cell>
          <cell r="J114" t="e">
            <v>#N/A</v>
          </cell>
          <cell r="K114" t="str">
            <v>Schokrpur, Shiruyeh</v>
          </cell>
          <cell r="L114" t="str">
            <v>Schokrpur</v>
          </cell>
          <cell r="M114" t="str">
            <v>Shiruyeh</v>
          </cell>
          <cell r="N114">
            <v>44013</v>
          </cell>
          <cell r="O114">
            <v>44377</v>
          </cell>
          <cell r="P114" t="str">
            <v>0772</v>
          </cell>
          <cell r="Q114" t="str">
            <v>MSP</v>
          </cell>
          <cell r="R114">
            <v>40658998</v>
          </cell>
          <cell r="S114" t="str">
            <v/>
          </cell>
          <cell r="T114" t="str">
            <v>NA</v>
          </cell>
          <cell r="V114">
            <v>91900</v>
          </cell>
          <cell r="W114">
            <v>0.2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91900</v>
          </cell>
          <cell r="AC114">
            <v>0</v>
          </cell>
          <cell r="AD114">
            <v>0</v>
          </cell>
          <cell r="AE114">
            <v>91900</v>
          </cell>
          <cell r="AF114">
            <v>91900</v>
          </cell>
          <cell r="AG114">
            <v>0.2</v>
          </cell>
          <cell r="AH114">
            <v>18380</v>
          </cell>
          <cell r="AI114">
            <v>0</v>
          </cell>
          <cell r="AJ114"/>
          <cell r="AK114"/>
          <cell r="AN114"/>
          <cell r="AO114"/>
          <cell r="AP114"/>
          <cell r="AR114">
            <v>18380</v>
          </cell>
          <cell r="AS114">
            <v>44013</v>
          </cell>
          <cell r="AT114">
            <v>44377</v>
          </cell>
          <cell r="AU114" t="str">
            <v>MSP without incentive</v>
          </cell>
          <cell r="AV114">
            <v>43938</v>
          </cell>
          <cell r="AW114" t="str">
            <v>Reyes, J.</v>
          </cell>
          <cell r="BB114" t="str">
            <v>ARC0281227</v>
          </cell>
          <cell r="BC114" t="str">
            <v>X</v>
          </cell>
          <cell r="BE114" t="str">
            <v>Y</v>
          </cell>
          <cell r="BF114" t="str">
            <v>GME</v>
          </cell>
          <cell r="BG114" t="str">
            <v>sschokrpur@ucsd.edu</v>
          </cell>
          <cell r="BI114">
            <v>0</v>
          </cell>
          <cell r="BJ114">
            <v>30302</v>
          </cell>
          <cell r="BK114" t="str">
            <v>Incentive</v>
          </cell>
          <cell r="BL114">
            <v>1531.67</v>
          </cell>
          <cell r="BM114">
            <v>0</v>
          </cell>
          <cell r="BN114"/>
          <cell r="BR114">
            <v>44.01</v>
          </cell>
          <cell r="BS114" t="e">
            <v>#N/A</v>
          </cell>
        </row>
        <row r="115">
          <cell r="A115">
            <v>2021</v>
          </cell>
          <cell r="B115">
            <v>303</v>
          </cell>
          <cell r="C115" t="str">
            <v>Medicine</v>
          </cell>
          <cell r="D115" t="str">
            <v>HO</v>
          </cell>
          <cell r="F115" t="str">
            <v>Reyes</v>
          </cell>
          <cell r="G115" t="str">
            <v>MSP</v>
          </cell>
          <cell r="H115" t="str">
            <v>Active</v>
          </cell>
          <cell r="I115">
            <v>10365565</v>
          </cell>
          <cell r="J115" t="e">
            <v>#N/A</v>
          </cell>
          <cell r="K115" t="str">
            <v>Shaya, Justin</v>
          </cell>
          <cell r="L115" t="str">
            <v>Shaya</v>
          </cell>
          <cell r="M115" t="str">
            <v>Justin</v>
          </cell>
          <cell r="N115">
            <v>44013</v>
          </cell>
          <cell r="O115">
            <v>44377</v>
          </cell>
          <cell r="P115" t="str">
            <v>0772</v>
          </cell>
          <cell r="Q115" t="str">
            <v>MSP</v>
          </cell>
          <cell r="R115">
            <v>40659346</v>
          </cell>
          <cell r="S115" t="str">
            <v/>
          </cell>
          <cell r="T115" t="str">
            <v>NA</v>
          </cell>
          <cell r="V115">
            <v>91900</v>
          </cell>
          <cell r="W115">
            <v>0.2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91900</v>
          </cell>
          <cell r="AC115">
            <v>0</v>
          </cell>
          <cell r="AD115">
            <v>0</v>
          </cell>
          <cell r="AE115">
            <v>91900</v>
          </cell>
          <cell r="AF115">
            <v>91900</v>
          </cell>
          <cell r="AG115">
            <v>0.2</v>
          </cell>
          <cell r="AH115">
            <v>18380</v>
          </cell>
          <cell r="AI115">
            <v>0</v>
          </cell>
          <cell r="AJ115"/>
          <cell r="AK115"/>
          <cell r="AN115"/>
          <cell r="AO115"/>
          <cell r="AP115"/>
          <cell r="AR115">
            <v>18380</v>
          </cell>
          <cell r="AS115">
            <v>44013</v>
          </cell>
          <cell r="AT115">
            <v>44377</v>
          </cell>
          <cell r="AU115" t="str">
            <v>MSP without incentive</v>
          </cell>
          <cell r="AV115">
            <v>43948</v>
          </cell>
          <cell r="AW115" t="str">
            <v>Reyes, J.</v>
          </cell>
          <cell r="BB115" t="str">
            <v>ARC0273252</v>
          </cell>
          <cell r="BC115" t="str">
            <v>X</v>
          </cell>
          <cell r="BE115" t="str">
            <v>Y</v>
          </cell>
          <cell r="BF115" t="str">
            <v>GME</v>
          </cell>
          <cell r="BG115" t="str">
            <v>jshaya@ucsd.edu</v>
          </cell>
          <cell r="BI115">
            <v>0</v>
          </cell>
          <cell r="BJ115">
            <v>30302</v>
          </cell>
          <cell r="BK115" t="str">
            <v>Incentive</v>
          </cell>
          <cell r="BL115">
            <v>1531.67</v>
          </cell>
          <cell r="BM115">
            <v>0</v>
          </cell>
          <cell r="BN115"/>
          <cell r="BR115">
            <v>44.01</v>
          </cell>
          <cell r="BS115" t="e">
            <v>#N/A</v>
          </cell>
        </row>
        <row r="116">
          <cell r="A116">
            <v>2021</v>
          </cell>
          <cell r="B116">
            <v>303</v>
          </cell>
          <cell r="C116" t="str">
            <v>Medicine</v>
          </cell>
          <cell r="D116" t="str">
            <v>HO</v>
          </cell>
          <cell r="F116" t="str">
            <v>Reyes</v>
          </cell>
          <cell r="G116" t="str">
            <v>MSP</v>
          </cell>
          <cell r="H116" t="str">
            <v>Active</v>
          </cell>
          <cell r="I116">
            <v>10365965</v>
          </cell>
          <cell r="J116" t="e">
            <v>#N/A</v>
          </cell>
          <cell r="K116" t="str">
            <v>Siddiqui, Fareeha</v>
          </cell>
          <cell r="L116" t="str">
            <v>Siddiqui</v>
          </cell>
          <cell r="M116" t="str">
            <v>Fareeha</v>
          </cell>
          <cell r="N116">
            <v>44013</v>
          </cell>
          <cell r="O116">
            <v>44377</v>
          </cell>
          <cell r="P116" t="str">
            <v>0770</v>
          </cell>
          <cell r="Q116" t="str">
            <v>MSP</v>
          </cell>
          <cell r="R116">
            <v>40659482</v>
          </cell>
          <cell r="S116" t="str">
            <v/>
          </cell>
          <cell r="T116" t="str">
            <v>NA</v>
          </cell>
          <cell r="V116">
            <v>219050</v>
          </cell>
          <cell r="W116">
            <v>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219050</v>
          </cell>
          <cell r="AC116">
            <v>39150</v>
          </cell>
          <cell r="AD116">
            <v>0</v>
          </cell>
          <cell r="AE116">
            <v>258200</v>
          </cell>
          <cell r="AF116">
            <v>258200</v>
          </cell>
          <cell r="AG116">
            <v>1</v>
          </cell>
          <cell r="AH116">
            <v>258200</v>
          </cell>
          <cell r="AI116">
            <v>0</v>
          </cell>
          <cell r="AJ116"/>
          <cell r="AK116"/>
          <cell r="AN116"/>
          <cell r="AO116"/>
          <cell r="AP116"/>
          <cell r="AR116">
            <v>258200</v>
          </cell>
          <cell r="AS116">
            <v>44013</v>
          </cell>
          <cell r="AT116">
            <v>44377</v>
          </cell>
          <cell r="AU116" t="str">
            <v>MSP with PNZ and PSZ</v>
          </cell>
          <cell r="AV116">
            <v>43931</v>
          </cell>
          <cell r="AW116" t="str">
            <v>Reyes, J.</v>
          </cell>
          <cell r="BB116" t="str">
            <v>ARC0273428</v>
          </cell>
          <cell r="BC116" t="str">
            <v>M</v>
          </cell>
          <cell r="BE116" t="str">
            <v>Y</v>
          </cell>
          <cell r="BF116"/>
          <cell r="BG116" t="str">
            <v>fasiddiqui@ucsd.edu</v>
          </cell>
          <cell r="BH116" t="str">
            <v>10/18/16 - Didn't log June 2016 (MTE)-denied by Anthony Simmons, probably because the dept is trying to reconcile their Oct 2014-June 2016 hours (ARC0173142). SL
10/25/16 - Will record Dec 2015-June 2016 hours in DB; SSM will log October 2014-June 2015.</v>
          </cell>
          <cell r="BI116">
            <v>0</v>
          </cell>
          <cell r="BJ116">
            <v>30330</v>
          </cell>
          <cell r="BK116">
            <v>21516.67</v>
          </cell>
          <cell r="BL116">
            <v>18254.169999999998</v>
          </cell>
          <cell r="BM116">
            <v>3262.5</v>
          </cell>
          <cell r="BN116"/>
          <cell r="BR116">
            <v>123.66</v>
          </cell>
          <cell r="BS116">
            <v>12973.170599999999</v>
          </cell>
        </row>
        <row r="117">
          <cell r="A117">
            <v>2021</v>
          </cell>
          <cell r="B117">
            <v>303</v>
          </cell>
          <cell r="C117" t="str">
            <v>Medicine</v>
          </cell>
          <cell r="D117" t="str">
            <v>HO</v>
          </cell>
          <cell r="F117" t="str">
            <v>Reyes</v>
          </cell>
          <cell r="G117" t="str">
            <v>MSP</v>
          </cell>
          <cell r="H117" t="str">
            <v>Active</v>
          </cell>
          <cell r="I117">
            <v>10370206</v>
          </cell>
          <cell r="J117" t="e">
            <v>#N/A</v>
          </cell>
          <cell r="K117" t="str">
            <v>Lam, Kentson</v>
          </cell>
          <cell r="L117" t="str">
            <v>Lam</v>
          </cell>
          <cell r="M117" t="str">
            <v>Kentson</v>
          </cell>
          <cell r="N117">
            <v>44013</v>
          </cell>
          <cell r="O117">
            <v>44377</v>
          </cell>
          <cell r="P117" t="str">
            <v>0772</v>
          </cell>
          <cell r="Q117" t="str">
            <v>MSP</v>
          </cell>
          <cell r="R117">
            <v>40654455</v>
          </cell>
          <cell r="S117" t="str">
            <v/>
          </cell>
          <cell r="T117" t="str">
            <v>NA</v>
          </cell>
          <cell r="V117">
            <v>91900</v>
          </cell>
          <cell r="W117">
            <v>0.2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91900</v>
          </cell>
          <cell r="AC117">
            <v>0</v>
          </cell>
          <cell r="AD117">
            <v>0</v>
          </cell>
          <cell r="AE117">
            <v>91900</v>
          </cell>
          <cell r="AF117">
            <v>91900</v>
          </cell>
          <cell r="AG117">
            <v>0.2</v>
          </cell>
          <cell r="AH117">
            <v>18380</v>
          </cell>
          <cell r="AI117">
            <v>0</v>
          </cell>
          <cell r="AJ117"/>
          <cell r="AK117"/>
          <cell r="AN117"/>
          <cell r="AO117"/>
          <cell r="AP117"/>
          <cell r="AR117">
            <v>18380</v>
          </cell>
          <cell r="AS117">
            <v>44013</v>
          </cell>
          <cell r="AT117">
            <v>44377</v>
          </cell>
          <cell r="AU117" t="str">
            <v>MSP without incentive</v>
          </cell>
          <cell r="AV117">
            <v>43948</v>
          </cell>
          <cell r="AW117" t="str">
            <v>Reyes, J.</v>
          </cell>
          <cell r="BB117" t="str">
            <v>ARC0273281</v>
          </cell>
          <cell r="BC117" t="str">
            <v>X</v>
          </cell>
          <cell r="BE117" t="str">
            <v>Y</v>
          </cell>
          <cell r="BF117" t="str">
            <v>GME</v>
          </cell>
          <cell r="BG117" t="str">
            <v>k8lam@ucsd.edu</v>
          </cell>
          <cell r="BI117">
            <v>0</v>
          </cell>
          <cell r="BJ117">
            <v>30302</v>
          </cell>
          <cell r="BK117" t="str">
            <v>Incentive</v>
          </cell>
          <cell r="BL117">
            <v>1531.67</v>
          </cell>
          <cell r="BM117">
            <v>0</v>
          </cell>
          <cell r="BN117"/>
          <cell r="BR117">
            <v>44.01</v>
          </cell>
          <cell r="BS117" t="e">
            <v>#N/A</v>
          </cell>
        </row>
        <row r="118">
          <cell r="A118">
            <v>2021</v>
          </cell>
          <cell r="B118">
            <v>303</v>
          </cell>
          <cell r="C118" t="str">
            <v>Medicine</v>
          </cell>
          <cell r="D118" t="str">
            <v>HO</v>
          </cell>
          <cell r="F118" t="str">
            <v>Reyes</v>
          </cell>
          <cell r="G118" t="str">
            <v>MSP</v>
          </cell>
          <cell r="H118" t="str">
            <v>Active</v>
          </cell>
          <cell r="I118">
            <v>10370408</v>
          </cell>
          <cell r="J118" t="e">
            <v>#N/A</v>
          </cell>
          <cell r="K118" t="str">
            <v>Bharne, Anjali</v>
          </cell>
          <cell r="L118" t="str">
            <v>Bharne</v>
          </cell>
          <cell r="M118" t="str">
            <v>Anjali</v>
          </cell>
          <cell r="N118">
            <v>44013</v>
          </cell>
          <cell r="O118">
            <v>44377</v>
          </cell>
          <cell r="P118" t="str">
            <v>0770</v>
          </cell>
          <cell r="Q118" t="str">
            <v>MSP</v>
          </cell>
          <cell r="R118">
            <v>40649105</v>
          </cell>
          <cell r="S118" t="str">
            <v/>
          </cell>
          <cell r="T118" t="str">
            <v>NA</v>
          </cell>
          <cell r="V118">
            <v>212670</v>
          </cell>
          <cell r="W118">
            <v>1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212670</v>
          </cell>
          <cell r="AC118">
            <v>45530</v>
          </cell>
          <cell r="AD118">
            <v>0</v>
          </cell>
          <cell r="AE118">
            <v>258200</v>
          </cell>
          <cell r="AF118">
            <v>258200</v>
          </cell>
          <cell r="AG118">
            <v>1</v>
          </cell>
          <cell r="AH118">
            <v>258200</v>
          </cell>
          <cell r="AI118">
            <v>0</v>
          </cell>
          <cell r="AJ118"/>
          <cell r="AK118"/>
          <cell r="AN118"/>
          <cell r="AO118"/>
          <cell r="AP118"/>
          <cell r="AR118">
            <v>258200</v>
          </cell>
          <cell r="AS118">
            <v>44013</v>
          </cell>
          <cell r="AT118">
            <v>44377</v>
          </cell>
          <cell r="AU118" t="str">
            <v>MSP with PNZ and PSZ</v>
          </cell>
          <cell r="AV118">
            <v>43935</v>
          </cell>
          <cell r="AW118" t="str">
            <v>Reyes, J.</v>
          </cell>
          <cell r="BB118" t="str">
            <v>ARC0273446</v>
          </cell>
          <cell r="BC118" t="str">
            <v>M</v>
          </cell>
          <cell r="BE118" t="str">
            <v>Y</v>
          </cell>
          <cell r="BF118"/>
          <cell r="BG118" t="str">
            <v>abharne@ucsd.edu</v>
          </cell>
          <cell r="BI118">
            <v>0</v>
          </cell>
          <cell r="BJ118">
            <v>30330</v>
          </cell>
          <cell r="BK118">
            <v>21516.67</v>
          </cell>
          <cell r="BL118">
            <v>17722.5</v>
          </cell>
          <cell r="BM118">
            <v>3794.17</v>
          </cell>
          <cell r="BN118"/>
          <cell r="BR118">
            <v>123.66</v>
          </cell>
          <cell r="BS118">
            <v>12594.770999999999</v>
          </cell>
        </row>
        <row r="119">
          <cell r="A119">
            <v>2021</v>
          </cell>
          <cell r="B119">
            <v>303</v>
          </cell>
          <cell r="C119" t="str">
            <v>Medicine</v>
          </cell>
          <cell r="D119" t="str">
            <v>HO</v>
          </cell>
          <cell r="F119" t="str">
            <v>Reyes</v>
          </cell>
          <cell r="G119" t="str">
            <v>MSP</v>
          </cell>
          <cell r="H119" t="str">
            <v>Active</v>
          </cell>
          <cell r="I119">
            <v>10370991</v>
          </cell>
          <cell r="J119" t="e">
            <v>#N/A</v>
          </cell>
          <cell r="K119" t="str">
            <v>Botta, Gregory Paul</v>
          </cell>
          <cell r="L119" t="str">
            <v>Botta</v>
          </cell>
          <cell r="M119" t="str">
            <v>Gregory, Paul</v>
          </cell>
          <cell r="N119">
            <v>44013</v>
          </cell>
          <cell r="O119">
            <v>44377</v>
          </cell>
          <cell r="P119" t="str">
            <v>0771</v>
          </cell>
          <cell r="Q119" t="str">
            <v>MSP</v>
          </cell>
          <cell r="R119">
            <v>40649327</v>
          </cell>
          <cell r="S119" t="str">
            <v/>
          </cell>
          <cell r="T119" t="str">
            <v>NA</v>
          </cell>
          <cell r="V119">
            <v>157500</v>
          </cell>
          <cell r="W119">
            <v>1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157500</v>
          </cell>
          <cell r="AC119">
            <v>67500</v>
          </cell>
          <cell r="AD119">
            <v>0</v>
          </cell>
          <cell r="AE119">
            <v>225000</v>
          </cell>
          <cell r="AF119">
            <v>225000</v>
          </cell>
          <cell r="AG119">
            <v>1</v>
          </cell>
          <cell r="AH119">
            <v>225000</v>
          </cell>
          <cell r="AI119">
            <v>0</v>
          </cell>
          <cell r="AJ119"/>
          <cell r="AK119"/>
          <cell r="AN119"/>
          <cell r="AO119"/>
          <cell r="AP119"/>
          <cell r="AR119">
            <v>225000</v>
          </cell>
          <cell r="AS119">
            <v>44013</v>
          </cell>
          <cell r="AT119">
            <v>44377</v>
          </cell>
          <cell r="AU119" t="str">
            <v>MSP with PNZ and PSZ</v>
          </cell>
          <cell r="AV119">
            <v>43942</v>
          </cell>
          <cell r="BB119" t="str">
            <v>ARC0273507</v>
          </cell>
          <cell r="BC119" t="str">
            <v>M</v>
          </cell>
          <cell r="BE119" t="str">
            <v>Y</v>
          </cell>
          <cell r="BF119"/>
          <cell r="BG119" t="str">
            <v>gbotta@ucsd.edu</v>
          </cell>
          <cell r="BI119">
            <v>0</v>
          </cell>
          <cell r="BJ119">
            <v>30330</v>
          </cell>
          <cell r="BK119">
            <v>18750</v>
          </cell>
          <cell r="BL119">
            <v>13125</v>
          </cell>
          <cell r="BM119">
            <v>5625</v>
          </cell>
          <cell r="BN119"/>
          <cell r="BR119">
            <v>107.76</v>
          </cell>
          <cell r="BS119">
            <v>8814.768</v>
          </cell>
        </row>
        <row r="120">
          <cell r="A120">
            <v>2021</v>
          </cell>
          <cell r="B120">
            <v>303</v>
          </cell>
          <cell r="C120" t="str">
            <v>Medicine</v>
          </cell>
          <cell r="D120" t="str">
            <v>HO</v>
          </cell>
          <cell r="F120" t="str">
            <v>Reyes</v>
          </cell>
          <cell r="G120" t="str">
            <v>MSP</v>
          </cell>
          <cell r="H120" t="str">
            <v>Active</v>
          </cell>
          <cell r="I120">
            <v>10371688</v>
          </cell>
          <cell r="J120" t="e">
            <v>#N/A</v>
          </cell>
          <cell r="K120" t="str">
            <v>Goldenson, Benjamin</v>
          </cell>
          <cell r="L120" t="str">
            <v>Goldenson</v>
          </cell>
          <cell r="M120" t="str">
            <v>Benjamin</v>
          </cell>
          <cell r="N120">
            <v>44013</v>
          </cell>
          <cell r="O120">
            <v>44377</v>
          </cell>
          <cell r="P120" t="str">
            <v>0772</v>
          </cell>
          <cell r="Q120" t="str">
            <v>MSP</v>
          </cell>
          <cell r="R120">
            <v>40652164</v>
          </cell>
          <cell r="S120" t="str">
            <v/>
          </cell>
          <cell r="T120" t="str">
            <v>NA</v>
          </cell>
          <cell r="V120">
            <v>91900</v>
          </cell>
          <cell r="W120">
            <v>0.2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91900</v>
          </cell>
          <cell r="AC120">
            <v>0</v>
          </cell>
          <cell r="AD120">
            <v>0</v>
          </cell>
          <cell r="AE120">
            <v>91900</v>
          </cell>
          <cell r="AF120">
            <v>91900</v>
          </cell>
          <cell r="AG120">
            <v>0.2</v>
          </cell>
          <cell r="AH120">
            <v>18380</v>
          </cell>
          <cell r="AI120">
            <v>0</v>
          </cell>
          <cell r="AJ120"/>
          <cell r="AK120"/>
          <cell r="AN120"/>
          <cell r="AO120"/>
          <cell r="AP120"/>
          <cell r="AR120">
            <v>18380</v>
          </cell>
          <cell r="AS120">
            <v>44013</v>
          </cell>
          <cell r="AT120">
            <v>44377</v>
          </cell>
          <cell r="AU120" t="str">
            <v>MSP without incentive</v>
          </cell>
          <cell r="AV120">
            <v>43935</v>
          </cell>
          <cell r="AW120" t="str">
            <v>Reyes, J.</v>
          </cell>
          <cell r="BB120" t="str">
            <v>ARC0273300</v>
          </cell>
          <cell r="BC120" t="str">
            <v>X</v>
          </cell>
          <cell r="BE120" t="str">
            <v>Y</v>
          </cell>
          <cell r="BF120" t="str">
            <v>GME</v>
          </cell>
          <cell r="BG120" t="str">
            <v>bgoldenson@ucsd.edu</v>
          </cell>
          <cell r="BI120">
            <v>0</v>
          </cell>
          <cell r="BJ120">
            <v>30302</v>
          </cell>
          <cell r="BK120" t="str">
            <v>Incentive</v>
          </cell>
          <cell r="BL120">
            <v>1531.67</v>
          </cell>
          <cell r="BM120">
            <v>0</v>
          </cell>
          <cell r="BN120"/>
          <cell r="BR120">
            <v>44.01</v>
          </cell>
          <cell r="BS120" t="e">
            <v>#N/A</v>
          </cell>
        </row>
        <row r="121">
          <cell r="A121">
            <v>2021</v>
          </cell>
          <cell r="B121">
            <v>303</v>
          </cell>
          <cell r="C121" t="str">
            <v>Medicine</v>
          </cell>
          <cell r="D121" t="str">
            <v>HO</v>
          </cell>
          <cell r="F121" t="str">
            <v>Reyes</v>
          </cell>
          <cell r="G121" t="str">
            <v>MSP</v>
          </cell>
          <cell r="H121" t="str">
            <v>Active</v>
          </cell>
          <cell r="I121">
            <v>10373590</v>
          </cell>
          <cell r="J121" t="e">
            <v>#N/A</v>
          </cell>
          <cell r="K121" t="str">
            <v>Richardson, Angelique Elle</v>
          </cell>
          <cell r="L121" t="str">
            <v>Richardson</v>
          </cell>
          <cell r="M121" t="str">
            <v>Angelique Elle</v>
          </cell>
          <cell r="N121">
            <v>43952</v>
          </cell>
          <cell r="O121">
            <v>44316</v>
          </cell>
          <cell r="P121" t="str">
            <v>0771</v>
          </cell>
          <cell r="Q121" t="str">
            <v>MSP</v>
          </cell>
          <cell r="R121">
            <v>40647414</v>
          </cell>
          <cell r="S121" t="str">
            <v/>
          </cell>
          <cell r="T121" t="str">
            <v>NA</v>
          </cell>
          <cell r="V121">
            <v>157500</v>
          </cell>
          <cell r="W121">
            <v>1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157500</v>
          </cell>
          <cell r="AC121">
            <v>67500</v>
          </cell>
          <cell r="AD121">
            <v>0</v>
          </cell>
          <cell r="AE121">
            <v>225000</v>
          </cell>
          <cell r="AF121">
            <v>225000</v>
          </cell>
          <cell r="AG121">
            <v>1</v>
          </cell>
          <cell r="AH121">
            <v>225000</v>
          </cell>
          <cell r="AI121">
            <v>0</v>
          </cell>
          <cell r="AJ121"/>
          <cell r="AK121"/>
          <cell r="AN121"/>
          <cell r="AO121"/>
          <cell r="AP121"/>
          <cell r="AR121">
            <v>225000</v>
          </cell>
          <cell r="AS121">
            <v>43952</v>
          </cell>
          <cell r="AT121">
            <v>44316</v>
          </cell>
          <cell r="AU121" t="str">
            <v>MSP with PNZ and PSZ</v>
          </cell>
          <cell r="AV121">
            <v>43931</v>
          </cell>
          <cell r="AW121" t="str">
            <v>Reyes, J.</v>
          </cell>
          <cell r="BB121" t="str">
            <v>ARC0271938 (NEW TC - UCPATH)</v>
          </cell>
          <cell r="BC121" t="str">
            <v>M</v>
          </cell>
          <cell r="BE121" t="str">
            <v>Y</v>
          </cell>
          <cell r="BF121"/>
          <cell r="BG121" t="str">
            <v>a2richardson@ucsd.edu</v>
          </cell>
          <cell r="BI121">
            <v>0</v>
          </cell>
          <cell r="BJ121">
            <v>30330</v>
          </cell>
          <cell r="BK121">
            <v>18750</v>
          </cell>
          <cell r="BL121">
            <v>13125</v>
          </cell>
          <cell r="BM121">
            <v>5625</v>
          </cell>
          <cell r="BN121"/>
          <cell r="BR121">
            <v>107.76</v>
          </cell>
          <cell r="BS121">
            <v>8128.3368000000009</v>
          </cell>
        </row>
        <row r="122">
          <cell r="A122">
            <v>2021</v>
          </cell>
          <cell r="B122">
            <v>303</v>
          </cell>
          <cell r="C122" t="str">
            <v>Medicine</v>
          </cell>
          <cell r="D122" t="str">
            <v>HO</v>
          </cell>
          <cell r="F122" t="str">
            <v>Reyes</v>
          </cell>
          <cell r="G122" t="str">
            <v>MSP</v>
          </cell>
          <cell r="H122" t="str">
            <v>Active</v>
          </cell>
          <cell r="I122">
            <v>10373859</v>
          </cell>
          <cell r="J122" t="e">
            <v>#N/A</v>
          </cell>
          <cell r="K122" t="str">
            <v>Helton, Derek</v>
          </cell>
          <cell r="L122" t="str">
            <v>Helton</v>
          </cell>
          <cell r="M122" t="str">
            <v>Derek</v>
          </cell>
          <cell r="N122">
            <v>44013</v>
          </cell>
          <cell r="O122">
            <v>44377</v>
          </cell>
          <cell r="P122" t="str">
            <v>0770</v>
          </cell>
          <cell r="Q122" t="str">
            <v>MSP</v>
          </cell>
          <cell r="R122">
            <v>40652792</v>
          </cell>
          <cell r="S122" t="str">
            <v/>
          </cell>
          <cell r="T122" t="str">
            <v>NA</v>
          </cell>
          <cell r="V122">
            <v>219050</v>
          </cell>
          <cell r="W122">
            <v>1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219050</v>
          </cell>
          <cell r="AC122">
            <v>39150</v>
          </cell>
          <cell r="AD122">
            <v>0</v>
          </cell>
          <cell r="AE122">
            <v>258200</v>
          </cell>
          <cell r="AF122">
            <v>258200</v>
          </cell>
          <cell r="AG122">
            <v>1</v>
          </cell>
          <cell r="AH122">
            <v>258200</v>
          </cell>
          <cell r="AI122">
            <v>0</v>
          </cell>
          <cell r="AJ122"/>
          <cell r="AK122"/>
          <cell r="AN122"/>
          <cell r="AO122"/>
          <cell r="AP122"/>
          <cell r="AR122">
            <v>258200</v>
          </cell>
          <cell r="AS122">
            <v>44013</v>
          </cell>
          <cell r="AT122">
            <v>44377</v>
          </cell>
          <cell r="AU122" t="str">
            <v>MSP with PNZ and PSZ</v>
          </cell>
          <cell r="AV122">
            <v>43931</v>
          </cell>
          <cell r="AW122" t="str">
            <v>Reyes, J.</v>
          </cell>
          <cell r="BB122" t="str">
            <v>ARC0273429</v>
          </cell>
          <cell r="BC122" t="str">
            <v>M</v>
          </cell>
          <cell r="BE122" t="str">
            <v>Y</v>
          </cell>
          <cell r="BF122"/>
          <cell r="BG122" t="str">
            <v>dhelton@ucsd.edu</v>
          </cell>
          <cell r="BI122">
            <v>0</v>
          </cell>
          <cell r="BJ122">
            <v>30330</v>
          </cell>
          <cell r="BK122">
            <v>21516.67</v>
          </cell>
          <cell r="BL122">
            <v>18254.169999999998</v>
          </cell>
          <cell r="BM122">
            <v>3262.5</v>
          </cell>
          <cell r="BN122"/>
          <cell r="BR122">
            <v>123.66</v>
          </cell>
          <cell r="BS122">
            <v>12973.170599999999</v>
          </cell>
        </row>
        <row r="123">
          <cell r="A123">
            <v>2021</v>
          </cell>
          <cell r="B123">
            <v>303</v>
          </cell>
          <cell r="C123" t="str">
            <v>Medicine</v>
          </cell>
          <cell r="D123" t="str">
            <v>HO</v>
          </cell>
          <cell r="F123" t="str">
            <v>Reyes</v>
          </cell>
          <cell r="G123" t="str">
            <v>MSP</v>
          </cell>
          <cell r="H123" t="str">
            <v>Active</v>
          </cell>
          <cell r="I123">
            <v>10374188</v>
          </cell>
          <cell r="J123" t="e">
            <v>#N/A</v>
          </cell>
          <cell r="K123" t="str">
            <v>Jeong, Ah-Reum</v>
          </cell>
          <cell r="L123" t="str">
            <v>Jeong</v>
          </cell>
          <cell r="M123" t="str">
            <v>Ah-Reum</v>
          </cell>
          <cell r="N123">
            <v>44013</v>
          </cell>
          <cell r="O123">
            <v>44377</v>
          </cell>
          <cell r="P123" t="str">
            <v>0772</v>
          </cell>
          <cell r="Q123" t="str">
            <v>MSP</v>
          </cell>
          <cell r="R123">
            <v>40647670</v>
          </cell>
          <cell r="S123" t="str">
            <v/>
          </cell>
          <cell r="T123" t="str">
            <v>NA</v>
          </cell>
          <cell r="V123">
            <v>91900</v>
          </cell>
          <cell r="W123">
            <v>0.2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91900</v>
          </cell>
          <cell r="AC123">
            <v>0</v>
          </cell>
          <cell r="AD123">
            <v>0</v>
          </cell>
          <cell r="AE123">
            <v>91900</v>
          </cell>
          <cell r="AF123">
            <v>91900</v>
          </cell>
          <cell r="AG123">
            <v>0.2</v>
          </cell>
          <cell r="AH123">
            <v>18380</v>
          </cell>
          <cell r="AI123">
            <v>0</v>
          </cell>
          <cell r="AJ123"/>
          <cell r="AK123"/>
          <cell r="AN123"/>
          <cell r="AO123"/>
          <cell r="AP123"/>
          <cell r="AR123">
            <v>18380</v>
          </cell>
          <cell r="AS123">
            <v>44013</v>
          </cell>
          <cell r="AT123">
            <v>44377</v>
          </cell>
          <cell r="AU123" t="str">
            <v>MSP without incentive</v>
          </cell>
          <cell r="AV123">
            <v>43947</v>
          </cell>
          <cell r="AW123" t="str">
            <v>Reyes, J.</v>
          </cell>
          <cell r="BC123" t="str">
            <v>X</v>
          </cell>
          <cell r="BE123" t="str">
            <v>Y</v>
          </cell>
          <cell r="BF123" t="str">
            <v>GME</v>
          </cell>
          <cell r="BG123" t="str">
            <v>ajeong@ucsd.edu</v>
          </cell>
          <cell r="BI123">
            <v>0</v>
          </cell>
          <cell r="BJ123">
            <v>30302</v>
          </cell>
          <cell r="BK123" t="str">
            <v>Incentive</v>
          </cell>
          <cell r="BL123">
            <v>1531.67</v>
          </cell>
          <cell r="BM123">
            <v>0</v>
          </cell>
          <cell r="BN123"/>
          <cell r="BR123">
            <v>44.01</v>
          </cell>
          <cell r="BS123" t="e">
            <v>#N/A</v>
          </cell>
        </row>
        <row r="124">
          <cell r="A124">
            <v>2022</v>
          </cell>
          <cell r="B124">
            <v>303</v>
          </cell>
          <cell r="C124" t="str">
            <v>Medicine</v>
          </cell>
          <cell r="D124" t="str">
            <v>HO</v>
          </cell>
          <cell r="F124" t="str">
            <v>Reyes</v>
          </cell>
          <cell r="G124" t="str">
            <v>MSP</v>
          </cell>
          <cell r="H124" t="str">
            <v>Active</v>
          </cell>
          <cell r="I124">
            <v>10374589</v>
          </cell>
          <cell r="J124" t="e">
            <v>#N/A</v>
          </cell>
          <cell r="K124" t="str">
            <v>Zhou, Jade Zifei</v>
          </cell>
          <cell r="L124" t="str">
            <v>Zhou</v>
          </cell>
          <cell r="M124" t="str">
            <v>Jade</v>
          </cell>
          <cell r="N124">
            <v>44044</v>
          </cell>
          <cell r="O124">
            <v>44408</v>
          </cell>
          <cell r="P124" t="str">
            <v>0772</v>
          </cell>
          <cell r="Q124" t="str">
            <v>MSP</v>
          </cell>
          <cell r="R124">
            <v>40740795</v>
          </cell>
          <cell r="S124" t="str">
            <v/>
          </cell>
          <cell r="T124" t="str">
            <v>NA</v>
          </cell>
          <cell r="V124">
            <v>136500</v>
          </cell>
          <cell r="W124">
            <v>0.2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136500</v>
          </cell>
          <cell r="AC124">
            <v>58500</v>
          </cell>
          <cell r="AD124">
            <v>0</v>
          </cell>
          <cell r="AE124">
            <v>195000</v>
          </cell>
          <cell r="AF124">
            <v>195000</v>
          </cell>
          <cell r="AG124">
            <v>0.2</v>
          </cell>
          <cell r="AH124">
            <v>39000</v>
          </cell>
          <cell r="AI124">
            <v>0</v>
          </cell>
          <cell r="AJ124"/>
          <cell r="AK124"/>
          <cell r="AN124"/>
          <cell r="AO124"/>
          <cell r="AP124"/>
          <cell r="AR124">
            <v>39000</v>
          </cell>
          <cell r="AS124">
            <v>44044</v>
          </cell>
          <cell r="AT124">
            <v>44408</v>
          </cell>
          <cell r="AU124" t="str">
            <v>MSP with PNZ and PSZ</v>
          </cell>
          <cell r="AV124"/>
          <cell r="BB124" t="str">
            <v>ARC0286987</v>
          </cell>
          <cell r="BC124" t="str">
            <v>X</v>
          </cell>
          <cell r="BE124" t="str">
            <v>Y</v>
          </cell>
          <cell r="BF124" t="str">
            <v>Sub 2</v>
          </cell>
          <cell r="BG124" t="str">
            <v>jzzhou@ucsd.edu</v>
          </cell>
          <cell r="BI124">
            <v>0</v>
          </cell>
          <cell r="BJ124">
            <v>30302</v>
          </cell>
          <cell r="BK124" t="str">
            <v>EcoTime</v>
          </cell>
          <cell r="BL124">
            <v>2275</v>
          </cell>
          <cell r="BM124">
            <v>975</v>
          </cell>
          <cell r="BN124"/>
          <cell r="BR124">
            <v>93.39</v>
          </cell>
          <cell r="BS124" t="e">
            <v>#N/A</v>
          </cell>
        </row>
        <row r="125">
          <cell r="A125">
            <v>2021</v>
          </cell>
          <cell r="B125">
            <v>303</v>
          </cell>
          <cell r="C125" t="str">
            <v>Medicine</v>
          </cell>
          <cell r="D125" t="str">
            <v>HO</v>
          </cell>
          <cell r="F125" t="str">
            <v>Reyes</v>
          </cell>
          <cell r="G125" t="str">
            <v>MSP</v>
          </cell>
          <cell r="H125" t="str">
            <v>Active</v>
          </cell>
          <cell r="I125">
            <v>10375040</v>
          </cell>
          <cell r="J125" t="e">
            <v>#N/A</v>
          </cell>
          <cell r="K125" t="str">
            <v>Mesarwi, Paula Michelle</v>
          </cell>
          <cell r="L125" t="str">
            <v>Mesarwi</v>
          </cell>
          <cell r="M125" t="str">
            <v>Paula M</v>
          </cell>
          <cell r="N125">
            <v>44013</v>
          </cell>
          <cell r="O125">
            <v>44377</v>
          </cell>
          <cell r="P125" t="str">
            <v>0771</v>
          </cell>
          <cell r="Q125" t="str">
            <v>MSP</v>
          </cell>
          <cell r="R125">
            <v>40655827</v>
          </cell>
          <cell r="S125" t="str">
            <v/>
          </cell>
          <cell r="T125" t="str">
            <v>NA</v>
          </cell>
          <cell r="V125">
            <v>170805</v>
          </cell>
          <cell r="W125">
            <v>1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170805</v>
          </cell>
          <cell r="AC125">
            <v>58041</v>
          </cell>
          <cell r="AD125">
            <v>0</v>
          </cell>
          <cell r="AE125">
            <v>228846</v>
          </cell>
          <cell r="AF125">
            <v>228846</v>
          </cell>
          <cell r="AG125">
            <v>1</v>
          </cell>
          <cell r="AH125">
            <v>228846</v>
          </cell>
          <cell r="AI125">
            <v>0</v>
          </cell>
          <cell r="AJ125"/>
          <cell r="AK125"/>
          <cell r="AN125"/>
          <cell r="AO125"/>
          <cell r="AP125"/>
          <cell r="AR125">
            <v>228846</v>
          </cell>
          <cell r="AS125">
            <v>44013</v>
          </cell>
          <cell r="AT125">
            <v>44377</v>
          </cell>
          <cell r="AU125" t="str">
            <v>MSP with PNZ and PSZ</v>
          </cell>
          <cell r="AV125">
            <v>43950</v>
          </cell>
          <cell r="AW125" t="str">
            <v>Reyes, J.</v>
          </cell>
          <cell r="BB125" t="str">
            <v>ARC0273502</v>
          </cell>
          <cell r="BC125" t="str">
            <v>M</v>
          </cell>
          <cell r="BE125" t="str">
            <v>Y</v>
          </cell>
          <cell r="BF125"/>
          <cell r="BG125" t="str">
            <v>pmesarwi@ucsd.edu</v>
          </cell>
          <cell r="BI125">
            <v>0</v>
          </cell>
          <cell r="BJ125">
            <v>30330</v>
          </cell>
          <cell r="BK125">
            <v>19070.5</v>
          </cell>
          <cell r="BL125">
            <v>14233.75</v>
          </cell>
          <cell r="BM125">
            <v>4836.75</v>
          </cell>
          <cell r="BN125"/>
          <cell r="BR125">
            <v>109.6</v>
          </cell>
          <cell r="BS125">
            <v>8965.2799999999988</v>
          </cell>
        </row>
        <row r="126">
          <cell r="A126">
            <v>2021</v>
          </cell>
          <cell r="B126">
            <v>303</v>
          </cell>
          <cell r="C126" t="str">
            <v>Medicine</v>
          </cell>
          <cell r="D126" t="str">
            <v>HO</v>
          </cell>
          <cell r="F126" t="str">
            <v>Reyes</v>
          </cell>
          <cell r="G126" t="str">
            <v>MSP</v>
          </cell>
          <cell r="H126" t="str">
            <v>Active</v>
          </cell>
          <cell r="I126">
            <v>10375045</v>
          </cell>
          <cell r="J126" t="e">
            <v>#N/A</v>
          </cell>
          <cell r="K126" t="str">
            <v>Mesleh Shayeb, Akram</v>
          </cell>
          <cell r="L126" t="str">
            <v>Mesleh Shayeb</v>
          </cell>
          <cell r="M126" t="str">
            <v>Akram</v>
          </cell>
          <cell r="N126">
            <v>44013</v>
          </cell>
          <cell r="O126">
            <v>44377</v>
          </cell>
          <cell r="P126" t="str">
            <v>0772</v>
          </cell>
          <cell r="Q126" t="str">
            <v>MSP</v>
          </cell>
          <cell r="R126">
            <v>40655840</v>
          </cell>
          <cell r="S126" t="str">
            <v/>
          </cell>
          <cell r="T126" t="str">
            <v>NA</v>
          </cell>
          <cell r="V126">
            <v>91900</v>
          </cell>
          <cell r="W126">
            <v>0.2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91900</v>
          </cell>
          <cell r="AC126">
            <v>0</v>
          </cell>
          <cell r="AD126">
            <v>0</v>
          </cell>
          <cell r="AE126">
            <v>91900</v>
          </cell>
          <cell r="AF126">
            <v>91900</v>
          </cell>
          <cell r="AG126">
            <v>0.2</v>
          </cell>
          <cell r="AH126">
            <v>18380</v>
          </cell>
          <cell r="AI126">
            <v>0</v>
          </cell>
          <cell r="AJ126"/>
          <cell r="AK126"/>
          <cell r="AN126"/>
          <cell r="AO126"/>
          <cell r="AP126"/>
          <cell r="AR126">
            <v>18380</v>
          </cell>
          <cell r="AS126">
            <v>44013</v>
          </cell>
          <cell r="AT126">
            <v>44377</v>
          </cell>
          <cell r="AU126" t="str">
            <v>MSP without incentive</v>
          </cell>
          <cell r="AV126">
            <v>43983</v>
          </cell>
          <cell r="AW126" t="str">
            <v>Reyes, J.</v>
          </cell>
          <cell r="BB126" t="str">
            <v>ARC0273274</v>
          </cell>
          <cell r="BC126" t="str">
            <v>X</v>
          </cell>
          <cell r="BE126" t="str">
            <v>Y</v>
          </cell>
          <cell r="BF126" t="str">
            <v>GME</v>
          </cell>
          <cell r="BG126" t="str">
            <v>ameslehshayeb@ucsd.edu</v>
          </cell>
          <cell r="BI126">
            <v>0</v>
          </cell>
          <cell r="BJ126">
            <v>30302</v>
          </cell>
          <cell r="BK126" t="str">
            <v>Incentive</v>
          </cell>
          <cell r="BL126">
            <v>1531.67</v>
          </cell>
          <cell r="BM126">
            <v>0</v>
          </cell>
          <cell r="BN126"/>
          <cell r="BR126">
            <v>44.01</v>
          </cell>
          <cell r="BS126" t="e">
            <v>#N/A</v>
          </cell>
        </row>
        <row r="127">
          <cell r="A127">
            <v>2022</v>
          </cell>
          <cell r="B127">
            <v>303</v>
          </cell>
          <cell r="C127" t="str">
            <v>Medicine</v>
          </cell>
          <cell r="D127" t="str">
            <v>HO</v>
          </cell>
          <cell r="F127" t="str">
            <v>Reyes</v>
          </cell>
          <cell r="G127" t="str">
            <v>MSP</v>
          </cell>
          <cell r="H127" t="str">
            <v>Active</v>
          </cell>
          <cell r="I127">
            <v>10421266</v>
          </cell>
          <cell r="J127" t="e">
            <v>#N/A</v>
          </cell>
          <cell r="K127" t="str">
            <v>Larson, Christopher</v>
          </cell>
          <cell r="L127" t="str">
            <v>Larson</v>
          </cell>
          <cell r="M127" t="str">
            <v>Christopher</v>
          </cell>
          <cell r="N127">
            <v>44044</v>
          </cell>
          <cell r="O127">
            <v>44408</v>
          </cell>
          <cell r="P127" t="str">
            <v>0771</v>
          </cell>
          <cell r="Q127" t="str">
            <v>MSP</v>
          </cell>
          <cell r="S127" t="str">
            <v/>
          </cell>
          <cell r="T127" t="str">
            <v>NA</v>
          </cell>
          <cell r="V127">
            <v>157500</v>
          </cell>
          <cell r="W127">
            <v>0.2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157500</v>
          </cell>
          <cell r="AC127">
            <v>67500</v>
          </cell>
          <cell r="AD127">
            <v>0</v>
          </cell>
          <cell r="AE127">
            <v>225000</v>
          </cell>
          <cell r="AF127">
            <v>225000</v>
          </cell>
          <cell r="AG127">
            <v>0.2</v>
          </cell>
          <cell r="AH127">
            <v>45000</v>
          </cell>
          <cell r="AI127">
            <v>0</v>
          </cell>
          <cell r="AJ127"/>
          <cell r="AK127"/>
          <cell r="AN127"/>
          <cell r="AO127"/>
          <cell r="AP127"/>
          <cell r="AR127">
            <v>45000</v>
          </cell>
          <cell r="AS127">
            <v>44044</v>
          </cell>
          <cell r="AT127">
            <v>44408</v>
          </cell>
          <cell r="AU127" t="str">
            <v>MSP with PNZ and PSZ</v>
          </cell>
          <cell r="AV127">
            <v>44025</v>
          </cell>
          <cell r="BB127" t="str">
            <v>EcoTime Set-up Pending/Check pay group position not yet available</v>
          </cell>
          <cell r="BC127" t="str">
            <v>N</v>
          </cell>
          <cell r="BE127" t="str">
            <v>Y</v>
          </cell>
          <cell r="BF127" t="str">
            <v>Sub 2</v>
          </cell>
          <cell r="BG127" t="str">
            <v>cllarson@ucsd.edu</v>
          </cell>
          <cell r="BI127">
            <v>0</v>
          </cell>
          <cell r="BJ127">
            <v>32711</v>
          </cell>
          <cell r="BK127" t="str">
            <v>EcoTime</v>
          </cell>
          <cell r="BL127">
            <v>2625</v>
          </cell>
          <cell r="BM127">
            <v>1125</v>
          </cell>
          <cell r="BN127"/>
          <cell r="BR127">
            <v>107.76</v>
          </cell>
          <cell r="BS127" t="e">
            <v>#N/A</v>
          </cell>
        </row>
        <row r="128">
          <cell r="A128">
            <v>2021</v>
          </cell>
          <cell r="B128">
            <v>303</v>
          </cell>
          <cell r="C128" t="str">
            <v>Medicine</v>
          </cell>
          <cell r="D128" t="str">
            <v>ID</v>
          </cell>
          <cell r="F128" t="str">
            <v>Tkebuchava</v>
          </cell>
          <cell r="G128" t="str">
            <v>MSP</v>
          </cell>
          <cell r="H128" t="str">
            <v>Active</v>
          </cell>
          <cell r="I128">
            <v>10360433</v>
          </cell>
          <cell r="J128" t="e">
            <v>#N/A</v>
          </cell>
          <cell r="K128" t="str">
            <v>Horton, Lucy</v>
          </cell>
          <cell r="L128" t="str">
            <v>Horton</v>
          </cell>
          <cell r="M128" t="str">
            <v>Lucy</v>
          </cell>
          <cell r="N128">
            <v>44075</v>
          </cell>
          <cell r="O128">
            <v>44377</v>
          </cell>
          <cell r="P128" t="str">
            <v>0771</v>
          </cell>
          <cell r="Q128" t="str">
            <v>MSP</v>
          </cell>
          <cell r="R128">
            <v>40644082</v>
          </cell>
          <cell r="S128" t="str">
            <v/>
          </cell>
          <cell r="T128" t="str">
            <v>NA</v>
          </cell>
          <cell r="V128">
            <v>114800</v>
          </cell>
          <cell r="W128">
            <v>1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114800</v>
          </cell>
          <cell r="AC128">
            <v>35200</v>
          </cell>
          <cell r="AD128">
            <v>0</v>
          </cell>
          <cell r="AE128">
            <v>150000</v>
          </cell>
          <cell r="AF128">
            <v>150000</v>
          </cell>
          <cell r="AG128">
            <v>1</v>
          </cell>
          <cell r="AH128">
            <v>150000</v>
          </cell>
          <cell r="AI128">
            <v>0</v>
          </cell>
          <cell r="AJ128"/>
          <cell r="AK128"/>
          <cell r="AN128"/>
          <cell r="AO128"/>
          <cell r="AP128"/>
          <cell r="AR128">
            <v>150000</v>
          </cell>
          <cell r="AS128">
            <v>44013</v>
          </cell>
          <cell r="AT128">
            <v>44377</v>
          </cell>
          <cell r="AU128" t="str">
            <v>MSP with PNZ and PSZ</v>
          </cell>
          <cell r="AV128">
            <v>44084</v>
          </cell>
          <cell r="AW128" t="str">
            <v>Tkebuchava, R.</v>
          </cell>
          <cell r="BB128" t="str">
            <v>ARC0289750</v>
          </cell>
          <cell r="BC128" t="str">
            <v>M</v>
          </cell>
          <cell r="BE128" t="str">
            <v>Y</v>
          </cell>
          <cell r="BF128"/>
          <cell r="BG128" t="str">
            <v>lhorton@ucsd.edu</v>
          </cell>
          <cell r="BH128" t="str">
            <v>PNZ/PSZ only; No MTE set up needed.</v>
          </cell>
          <cell r="BI128">
            <v>0</v>
          </cell>
          <cell r="BJ128">
            <v>30120</v>
          </cell>
          <cell r="BK128">
            <v>12500</v>
          </cell>
          <cell r="BL128">
            <v>9566.67</v>
          </cell>
          <cell r="BM128">
            <v>2933.33</v>
          </cell>
          <cell r="BN128"/>
          <cell r="BR128">
            <v>71.84</v>
          </cell>
          <cell r="BS128">
            <v>3949.7631999999999</v>
          </cell>
        </row>
        <row r="129">
          <cell r="A129">
            <v>2022</v>
          </cell>
          <cell r="B129">
            <v>303</v>
          </cell>
          <cell r="C129" t="str">
            <v>Medicine</v>
          </cell>
          <cell r="D129" t="str">
            <v>ID</v>
          </cell>
          <cell r="E129" t="str">
            <v>303</v>
          </cell>
          <cell r="F129" t="str">
            <v>Tkebuchava</v>
          </cell>
          <cell r="G129" t="str">
            <v>MSP</v>
          </cell>
          <cell r="H129" t="str">
            <v>Active</v>
          </cell>
          <cell r="I129">
            <v>10364156</v>
          </cell>
          <cell r="J129" t="e">
            <v>#N/A</v>
          </cell>
          <cell r="K129" t="str">
            <v>Penziner, Samuel M</v>
          </cell>
          <cell r="L129" t="str">
            <v>Penziner</v>
          </cell>
          <cell r="M129" t="str">
            <v>Samuel</v>
          </cell>
          <cell r="N129">
            <v>44075</v>
          </cell>
          <cell r="O129">
            <v>44439</v>
          </cell>
          <cell r="P129" t="str">
            <v>0771</v>
          </cell>
          <cell r="Q129" t="str">
            <v>MSP</v>
          </cell>
          <cell r="R129">
            <v>40657356</v>
          </cell>
          <cell r="S129" t="str">
            <v/>
          </cell>
          <cell r="T129" t="str">
            <v>NA</v>
          </cell>
          <cell r="V129">
            <v>114800</v>
          </cell>
          <cell r="W129">
            <v>0.2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114800</v>
          </cell>
          <cell r="AC129">
            <v>143500</v>
          </cell>
          <cell r="AD129">
            <v>0</v>
          </cell>
          <cell r="AE129">
            <v>258300</v>
          </cell>
          <cell r="AF129">
            <v>258300</v>
          </cell>
          <cell r="AG129">
            <v>0.2</v>
          </cell>
          <cell r="AH129">
            <v>51660</v>
          </cell>
          <cell r="AI129">
            <v>0</v>
          </cell>
          <cell r="AJ129"/>
          <cell r="AK129"/>
          <cell r="AN129"/>
          <cell r="AO129"/>
          <cell r="AP129"/>
          <cell r="AR129">
            <v>51660</v>
          </cell>
          <cell r="AS129">
            <v>44075</v>
          </cell>
          <cell r="AT129">
            <v>44439</v>
          </cell>
          <cell r="AU129" t="str">
            <v>MSP with PNZ only</v>
          </cell>
          <cell r="AV129"/>
          <cell r="BB129" t="str">
            <v>Hospital Medicine - ARC0282544. R-T</v>
          </cell>
          <cell r="BC129" t="str">
            <v>X</v>
          </cell>
          <cell r="BE129" t="str">
            <v>Y</v>
          </cell>
          <cell r="BF129" t="str">
            <v>Sub 2</v>
          </cell>
          <cell r="BG129" t="str">
            <v>spenziner@ucsd.edu</v>
          </cell>
          <cell r="BH129" t="str">
            <v>Primary appt is Housestaff. Send TK Email should be X. R-T</v>
          </cell>
          <cell r="BI129">
            <v>0</v>
          </cell>
          <cell r="BJ129">
            <v>30302</v>
          </cell>
          <cell r="BK129" t="str">
            <v>EcoTime</v>
          </cell>
          <cell r="BL129">
            <v>1913.33</v>
          </cell>
          <cell r="BM129">
            <v>2391.67</v>
          </cell>
          <cell r="BN129"/>
          <cell r="BR129">
            <v>123.71</v>
          </cell>
          <cell r="BS129" t="e">
            <v>#N/A</v>
          </cell>
        </row>
        <row r="130">
          <cell r="A130">
            <v>2022</v>
          </cell>
          <cell r="B130">
            <v>303</v>
          </cell>
          <cell r="C130" t="str">
            <v>Medicine</v>
          </cell>
          <cell r="D130" t="str">
            <v>ID</v>
          </cell>
          <cell r="F130" t="str">
            <v>Tkebuchava</v>
          </cell>
          <cell r="G130" t="str">
            <v>MSP</v>
          </cell>
          <cell r="H130" t="str">
            <v>Active</v>
          </cell>
          <cell r="I130">
            <v>10366732</v>
          </cell>
          <cell r="J130" t="e">
            <v>#N/A</v>
          </cell>
          <cell r="K130" t="str">
            <v>Promer, Katherine</v>
          </cell>
          <cell r="L130" t="str">
            <v>Promer</v>
          </cell>
          <cell r="M130" t="str">
            <v>Katherine</v>
          </cell>
          <cell r="N130">
            <v>44075</v>
          </cell>
          <cell r="O130">
            <v>44439</v>
          </cell>
          <cell r="P130" t="str">
            <v>0772</v>
          </cell>
          <cell r="Q130" t="str">
            <v>MSP</v>
          </cell>
          <cell r="R130">
            <v>40659762</v>
          </cell>
          <cell r="S130" t="str">
            <v/>
          </cell>
          <cell r="T130" t="str">
            <v>NA</v>
          </cell>
          <cell r="V130">
            <v>119000</v>
          </cell>
          <cell r="W130">
            <v>1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119000</v>
          </cell>
          <cell r="AC130">
            <v>51000</v>
          </cell>
          <cell r="AD130">
            <v>0</v>
          </cell>
          <cell r="AE130">
            <v>170000</v>
          </cell>
          <cell r="AF130">
            <v>170000</v>
          </cell>
          <cell r="AG130">
            <v>1</v>
          </cell>
          <cell r="AH130">
            <v>170000</v>
          </cell>
          <cell r="AI130">
            <v>0</v>
          </cell>
          <cell r="AJ130"/>
          <cell r="AK130"/>
          <cell r="AN130"/>
          <cell r="AO130"/>
          <cell r="AP130"/>
          <cell r="AR130">
            <v>170000</v>
          </cell>
          <cell r="AS130">
            <v>44075</v>
          </cell>
          <cell r="AT130">
            <v>44439</v>
          </cell>
          <cell r="AU130" t="str">
            <v>MSP with PNZ and PSZ</v>
          </cell>
          <cell r="AV130">
            <v>44076</v>
          </cell>
          <cell r="AW130" t="str">
            <v>Tkebuchava, R.</v>
          </cell>
          <cell r="BB130" t="str">
            <v>ARC0289315</v>
          </cell>
          <cell r="BC130" t="str">
            <v>M</v>
          </cell>
          <cell r="BE130" t="str">
            <v>Y</v>
          </cell>
          <cell r="BF130"/>
          <cell r="BG130" t="str">
            <v>kpromer@ucsd.edu</v>
          </cell>
          <cell r="BI130">
            <v>0</v>
          </cell>
          <cell r="BJ130">
            <v>30302</v>
          </cell>
          <cell r="BK130">
            <v>14166.67</v>
          </cell>
          <cell r="BL130">
            <v>9916.67</v>
          </cell>
          <cell r="BM130">
            <v>4250</v>
          </cell>
          <cell r="BN130"/>
          <cell r="BR130">
            <v>81.42</v>
          </cell>
          <cell r="BS130">
            <v>4640.1258000000007</v>
          </cell>
        </row>
        <row r="131">
          <cell r="A131">
            <v>2021</v>
          </cell>
          <cell r="B131">
            <v>303</v>
          </cell>
          <cell r="C131" t="str">
            <v>Medicine</v>
          </cell>
          <cell r="D131" t="str">
            <v>NE</v>
          </cell>
          <cell r="F131" t="str">
            <v>Tkebuchava</v>
          </cell>
          <cell r="G131" t="str">
            <v>MSP</v>
          </cell>
          <cell r="H131" t="str">
            <v>Active</v>
          </cell>
          <cell r="I131">
            <v>10364966</v>
          </cell>
          <cell r="J131" t="e">
            <v>#N/A</v>
          </cell>
          <cell r="K131" t="str">
            <v>Potok, Olivia Alison</v>
          </cell>
          <cell r="L131" t="str">
            <v>Potok</v>
          </cell>
          <cell r="M131" t="str">
            <v>Olivia</v>
          </cell>
          <cell r="N131">
            <v>44013</v>
          </cell>
          <cell r="O131">
            <v>44377</v>
          </cell>
          <cell r="P131" t="str">
            <v>0772</v>
          </cell>
          <cell r="Q131" t="str">
            <v>MSP</v>
          </cell>
          <cell r="R131">
            <v>40715822</v>
          </cell>
          <cell r="S131" t="str">
            <v/>
          </cell>
          <cell r="T131" t="str">
            <v>NA</v>
          </cell>
          <cell r="V131">
            <v>91900</v>
          </cell>
          <cell r="W131">
            <v>0.2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91900</v>
          </cell>
          <cell r="AC131">
            <v>38100</v>
          </cell>
          <cell r="AD131">
            <v>0</v>
          </cell>
          <cell r="AE131">
            <v>130000</v>
          </cell>
          <cell r="AF131">
            <v>130000</v>
          </cell>
          <cell r="AG131">
            <v>0.2</v>
          </cell>
          <cell r="AH131">
            <v>26000</v>
          </cell>
          <cell r="AI131">
            <v>0</v>
          </cell>
          <cell r="AJ131"/>
          <cell r="AK131"/>
          <cell r="AN131"/>
          <cell r="AO131"/>
          <cell r="AP131"/>
          <cell r="AR131">
            <v>26000</v>
          </cell>
          <cell r="AS131">
            <v>44013</v>
          </cell>
          <cell r="AT131">
            <v>44377</v>
          </cell>
          <cell r="AU131" t="str">
            <v>MSP with PNZ and PSZ</v>
          </cell>
          <cell r="AV131">
            <v>43990</v>
          </cell>
          <cell r="AW131" t="str">
            <v>Tkebuchava, R.</v>
          </cell>
          <cell r="BB131" t="str">
            <v>ARC0281930</v>
          </cell>
          <cell r="BC131" t="str">
            <v>X</v>
          </cell>
          <cell r="BE131" t="str">
            <v>Y</v>
          </cell>
          <cell r="BF131" t="str">
            <v>Sub 2</v>
          </cell>
          <cell r="BG131" t="str">
            <v>opotok@ucsd.edu</v>
          </cell>
          <cell r="BI131">
            <v>0</v>
          </cell>
          <cell r="BJ131">
            <v>30302</v>
          </cell>
          <cell r="BK131" t="str">
            <v>EcoTime</v>
          </cell>
          <cell r="BL131">
            <v>1531.67</v>
          </cell>
          <cell r="BM131">
            <v>635</v>
          </cell>
          <cell r="BN131"/>
          <cell r="BR131">
            <v>62.26</v>
          </cell>
          <cell r="BS131" t="e">
            <v>#N/A</v>
          </cell>
        </row>
        <row r="132">
          <cell r="A132">
            <v>2021</v>
          </cell>
          <cell r="B132">
            <v>303</v>
          </cell>
          <cell r="C132" t="str">
            <v>Medicine</v>
          </cell>
          <cell r="D132" t="str">
            <v>NE</v>
          </cell>
          <cell r="F132" t="str">
            <v>Tkebuchava</v>
          </cell>
          <cell r="G132" t="str">
            <v>MSP</v>
          </cell>
          <cell r="H132" t="str">
            <v>Active</v>
          </cell>
          <cell r="I132">
            <v>10366872</v>
          </cell>
          <cell r="J132" t="e">
            <v>#N/A</v>
          </cell>
          <cell r="K132" t="str">
            <v>Ivanov, Margaret Alice</v>
          </cell>
          <cell r="L132" t="str">
            <v>Ivanov</v>
          </cell>
          <cell r="M132" t="str">
            <v>Margaret</v>
          </cell>
          <cell r="N132">
            <v>44013</v>
          </cell>
          <cell r="O132">
            <v>44377</v>
          </cell>
          <cell r="P132" t="str">
            <v>0772</v>
          </cell>
          <cell r="Q132" t="str">
            <v>MSP</v>
          </cell>
          <cell r="R132">
            <v>40718343</v>
          </cell>
          <cell r="S132" t="str">
            <v/>
          </cell>
          <cell r="T132" t="str">
            <v>NA</v>
          </cell>
          <cell r="V132">
            <v>91900</v>
          </cell>
          <cell r="W132">
            <v>1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91900</v>
          </cell>
          <cell r="AC132">
            <v>38100</v>
          </cell>
          <cell r="AD132">
            <v>0</v>
          </cell>
          <cell r="AE132">
            <v>130000</v>
          </cell>
          <cell r="AF132">
            <v>130000</v>
          </cell>
          <cell r="AG132">
            <v>1</v>
          </cell>
          <cell r="AH132">
            <v>130000</v>
          </cell>
          <cell r="AI132">
            <v>0</v>
          </cell>
          <cell r="AJ132"/>
          <cell r="AK132"/>
          <cell r="AN132"/>
          <cell r="AO132"/>
          <cell r="AP132"/>
          <cell r="AR132">
            <v>130000</v>
          </cell>
          <cell r="AS132">
            <v>44013</v>
          </cell>
          <cell r="AT132">
            <v>44377</v>
          </cell>
          <cell r="AU132" t="str">
            <v>MSP with PNZ and PSZ</v>
          </cell>
          <cell r="AV132">
            <v>43996</v>
          </cell>
          <cell r="AW132" t="str">
            <v>Tam, S.</v>
          </cell>
          <cell r="BB132" t="str">
            <v>ARC0285340</v>
          </cell>
          <cell r="BC132" t="str">
            <v>X</v>
          </cell>
          <cell r="BE132" t="str">
            <v>Y</v>
          </cell>
          <cell r="BF132"/>
          <cell r="BG132" t="str">
            <v>maivanov@ucsd.edu</v>
          </cell>
          <cell r="BI132">
            <v>0</v>
          </cell>
          <cell r="BJ132">
            <v>30302</v>
          </cell>
          <cell r="BK132">
            <v>10833.33</v>
          </cell>
          <cell r="BL132">
            <v>7658.33</v>
          </cell>
          <cell r="BM132">
            <v>3175</v>
          </cell>
          <cell r="BN132"/>
          <cell r="BR132">
            <v>62.26</v>
          </cell>
          <cell r="BS132">
            <v>2740.0625999999997</v>
          </cell>
        </row>
        <row r="133">
          <cell r="A133">
            <v>2021</v>
          </cell>
          <cell r="B133">
            <v>303</v>
          </cell>
          <cell r="C133" t="str">
            <v>Medicine</v>
          </cell>
          <cell r="D133" t="str">
            <v>NE</v>
          </cell>
          <cell r="F133" t="str">
            <v>Tkebuchava</v>
          </cell>
          <cell r="G133" t="str">
            <v>MSP</v>
          </cell>
          <cell r="H133" t="str">
            <v>Active</v>
          </cell>
          <cell r="I133">
            <v>10371856</v>
          </cell>
          <cell r="J133" t="e">
            <v>#N/A</v>
          </cell>
          <cell r="K133" t="str">
            <v>Jabbour, Moussa</v>
          </cell>
          <cell r="L133" t="str">
            <v>Jabbour</v>
          </cell>
          <cell r="M133" t="str">
            <v>Moussa</v>
          </cell>
          <cell r="N133">
            <v>43891</v>
          </cell>
          <cell r="O133">
            <v>44255</v>
          </cell>
          <cell r="P133" t="str">
            <v>0772</v>
          </cell>
          <cell r="Q133" t="str">
            <v>MSP</v>
          </cell>
          <cell r="R133">
            <v>40654975</v>
          </cell>
          <cell r="S133" t="str">
            <v/>
          </cell>
          <cell r="T133" t="str">
            <v>NA</v>
          </cell>
          <cell r="V133">
            <v>133000</v>
          </cell>
          <cell r="W133">
            <v>1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133000</v>
          </cell>
          <cell r="AC133">
            <v>57000</v>
          </cell>
          <cell r="AD133">
            <v>0</v>
          </cell>
          <cell r="AE133">
            <v>190000</v>
          </cell>
          <cell r="AF133">
            <v>190000</v>
          </cell>
          <cell r="AG133">
            <v>1</v>
          </cell>
          <cell r="AH133">
            <v>190000</v>
          </cell>
          <cell r="AI133">
            <v>0</v>
          </cell>
          <cell r="AJ133"/>
          <cell r="AK133"/>
          <cell r="AN133"/>
          <cell r="AO133"/>
          <cell r="AP133"/>
          <cell r="AR133">
            <v>190000</v>
          </cell>
          <cell r="AS133">
            <v>43891</v>
          </cell>
          <cell r="AT133">
            <v>44255</v>
          </cell>
          <cell r="AU133" t="str">
            <v>MSP with PNZ and PSZ</v>
          </cell>
          <cell r="AV133">
            <v>43845</v>
          </cell>
          <cell r="AW133" t="str">
            <v>Tkebuchava, R.</v>
          </cell>
          <cell r="BB133" t="str">
            <v>ARC0273724</v>
          </cell>
          <cell r="BC133" t="str">
            <v>M</v>
          </cell>
          <cell r="BE133" t="str">
            <v>Y</v>
          </cell>
          <cell r="BF133"/>
          <cell r="BG133" t="str">
            <v>mjabbour@ucsd.edu</v>
          </cell>
          <cell r="BI133">
            <v>0</v>
          </cell>
          <cell r="BJ133">
            <v>30331</v>
          </cell>
          <cell r="BK133">
            <v>15833.33</v>
          </cell>
          <cell r="BL133">
            <v>11083.33</v>
          </cell>
          <cell r="BM133">
            <v>4750</v>
          </cell>
          <cell r="BN133"/>
          <cell r="BR133">
            <v>91</v>
          </cell>
          <cell r="BS133">
            <v>5796.7</v>
          </cell>
        </row>
        <row r="134">
          <cell r="A134">
            <v>2021</v>
          </cell>
          <cell r="B134">
            <v>303</v>
          </cell>
          <cell r="C134" t="str">
            <v>Medicine</v>
          </cell>
          <cell r="D134" t="str">
            <v>NE</v>
          </cell>
          <cell r="F134" t="str">
            <v>Tkebuchava</v>
          </cell>
          <cell r="G134" t="str">
            <v>MSP</v>
          </cell>
          <cell r="H134" t="str">
            <v>Active</v>
          </cell>
          <cell r="I134">
            <v>10372875</v>
          </cell>
          <cell r="J134" t="e">
            <v>#N/A</v>
          </cell>
          <cell r="K134" t="str">
            <v>Malhotra, Rakesh</v>
          </cell>
          <cell r="L134" t="str">
            <v>Malhotra</v>
          </cell>
          <cell r="M134" t="str">
            <v>Rakesh</v>
          </cell>
          <cell r="N134">
            <v>43917</v>
          </cell>
          <cell r="O134">
            <v>44281</v>
          </cell>
          <cell r="P134" t="str">
            <v>0772</v>
          </cell>
          <cell r="Q134" t="str">
            <v>MSP</v>
          </cell>
          <cell r="R134">
            <v>40655215</v>
          </cell>
          <cell r="S134" t="str">
            <v/>
          </cell>
          <cell r="T134" t="str">
            <v>NA</v>
          </cell>
          <cell r="V134">
            <v>107716</v>
          </cell>
          <cell r="W134">
            <v>1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107716</v>
          </cell>
          <cell r="AC134">
            <v>46164</v>
          </cell>
          <cell r="AD134">
            <v>0</v>
          </cell>
          <cell r="AE134">
            <v>153880</v>
          </cell>
          <cell r="AF134">
            <v>153880</v>
          </cell>
          <cell r="AG134">
            <v>1</v>
          </cell>
          <cell r="AH134">
            <v>153880</v>
          </cell>
          <cell r="AI134">
            <v>0</v>
          </cell>
          <cell r="AJ134"/>
          <cell r="AK134"/>
          <cell r="AN134"/>
          <cell r="AO134"/>
          <cell r="AP134"/>
          <cell r="AR134">
            <v>153880</v>
          </cell>
          <cell r="AS134">
            <v>43917</v>
          </cell>
          <cell r="AT134">
            <v>44281</v>
          </cell>
          <cell r="AU134" t="str">
            <v>MSP with PNZ and PSZ</v>
          </cell>
          <cell r="AV134">
            <v>43895</v>
          </cell>
          <cell r="AW134" t="str">
            <v>Tkebuchava, R.</v>
          </cell>
          <cell r="BB134" t="str">
            <v>ARC0278316</v>
          </cell>
          <cell r="BC134" t="str">
            <v>M</v>
          </cell>
          <cell r="BE134" t="str">
            <v>Y</v>
          </cell>
          <cell r="BF134"/>
          <cell r="BG134" t="str">
            <v>r3malhotra@ucsd.edu</v>
          </cell>
          <cell r="BI134">
            <v>0</v>
          </cell>
          <cell r="BJ134">
            <v>30331</v>
          </cell>
          <cell r="BK134">
            <v>12823.33</v>
          </cell>
          <cell r="BL134">
            <v>8976.33</v>
          </cell>
          <cell r="BM134">
            <v>3847</v>
          </cell>
          <cell r="BN134"/>
          <cell r="BR134">
            <v>73.7</v>
          </cell>
          <cell r="BS134">
            <v>3802.1830000000004</v>
          </cell>
        </row>
        <row r="135">
          <cell r="A135">
            <v>2021</v>
          </cell>
          <cell r="B135">
            <v>303</v>
          </cell>
          <cell r="C135" t="str">
            <v>Medicine</v>
          </cell>
          <cell r="D135" t="str">
            <v>NE</v>
          </cell>
          <cell r="F135" t="str">
            <v>Tkebuchava</v>
          </cell>
          <cell r="G135" t="str">
            <v>MSP</v>
          </cell>
          <cell r="H135" t="str">
            <v>Active</v>
          </cell>
          <cell r="I135">
            <v>10375455</v>
          </cell>
          <cell r="J135" t="e">
            <v>#N/A</v>
          </cell>
          <cell r="K135" t="str">
            <v>Bullen, Alexander</v>
          </cell>
          <cell r="L135" t="str">
            <v>Bullen</v>
          </cell>
          <cell r="M135" t="str">
            <v>Alexander</v>
          </cell>
          <cell r="N135">
            <v>44013</v>
          </cell>
          <cell r="O135">
            <v>44377</v>
          </cell>
          <cell r="P135" t="str">
            <v>0772</v>
          </cell>
          <cell r="Q135" t="str">
            <v>MSP</v>
          </cell>
          <cell r="R135">
            <v>40653272</v>
          </cell>
          <cell r="S135" t="str">
            <v/>
          </cell>
          <cell r="T135" t="str">
            <v>NA</v>
          </cell>
          <cell r="V135">
            <v>133334</v>
          </cell>
          <cell r="W135">
            <v>0.3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133334</v>
          </cell>
          <cell r="AC135">
            <v>0</v>
          </cell>
          <cell r="AD135">
            <v>0</v>
          </cell>
          <cell r="AE135">
            <v>133334</v>
          </cell>
          <cell r="AF135">
            <v>133334</v>
          </cell>
          <cell r="AG135">
            <v>0.3</v>
          </cell>
          <cell r="AH135">
            <v>40000.199999999997</v>
          </cell>
          <cell r="AI135">
            <v>0</v>
          </cell>
          <cell r="AJ135"/>
          <cell r="AK135"/>
          <cell r="AN135"/>
          <cell r="AO135"/>
          <cell r="AP135"/>
          <cell r="AR135">
            <v>40000.199999999997</v>
          </cell>
          <cell r="AS135">
            <v>44013</v>
          </cell>
          <cell r="AT135">
            <v>44377</v>
          </cell>
          <cell r="AU135" t="str">
            <v>MSP with PNZ and PSZ</v>
          </cell>
          <cell r="AV135">
            <v>43992</v>
          </cell>
          <cell r="AW135" t="str">
            <v>Tam, S.</v>
          </cell>
          <cell r="BB135" t="str">
            <v>ARC0273290 - base only</v>
          </cell>
          <cell r="BC135" t="str">
            <v>M</v>
          </cell>
          <cell r="BE135" t="str">
            <v>Y</v>
          </cell>
          <cell r="BF135"/>
          <cell r="BG135" t="str">
            <v>abullen@ucsd.edu</v>
          </cell>
          <cell r="BI135">
            <v>0</v>
          </cell>
          <cell r="BJ135">
            <v>30331</v>
          </cell>
          <cell r="BK135">
            <v>3333.35</v>
          </cell>
          <cell r="BL135">
            <v>3333.35</v>
          </cell>
          <cell r="BM135">
            <v>0</v>
          </cell>
          <cell r="BN135"/>
          <cell r="BR135">
            <v>63.86</v>
          </cell>
          <cell r="BS135">
            <v>4078.0996</v>
          </cell>
        </row>
        <row r="136">
          <cell r="A136">
            <v>2021</v>
          </cell>
          <cell r="B136">
            <v>303</v>
          </cell>
          <cell r="C136" t="str">
            <v>Medicine</v>
          </cell>
          <cell r="D136" t="str">
            <v>OW</v>
          </cell>
          <cell r="F136" t="str">
            <v>Tkebuchava</v>
          </cell>
          <cell r="G136" t="str">
            <v>MSP</v>
          </cell>
          <cell r="H136" t="str">
            <v>Active</v>
          </cell>
          <cell r="I136">
            <v>10365429</v>
          </cell>
          <cell r="J136" t="e">
            <v>#N/A</v>
          </cell>
          <cell r="K136" t="str">
            <v>Rajagopal, Amutha</v>
          </cell>
          <cell r="L136" t="str">
            <v>Rajagopal</v>
          </cell>
          <cell r="M136" t="str">
            <v>Amutha</v>
          </cell>
          <cell r="N136">
            <v>43830</v>
          </cell>
          <cell r="O136">
            <v>44195</v>
          </cell>
          <cell r="P136" t="str">
            <v>0770</v>
          </cell>
          <cell r="Q136" t="str">
            <v>MSP</v>
          </cell>
          <cell r="R136">
            <v>40657875</v>
          </cell>
          <cell r="S136" t="str">
            <v/>
          </cell>
          <cell r="T136" t="str">
            <v>NA</v>
          </cell>
          <cell r="V136">
            <v>162000</v>
          </cell>
          <cell r="W136">
            <v>0.75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162000</v>
          </cell>
          <cell r="AC136">
            <v>54537</v>
          </cell>
          <cell r="AD136">
            <v>0</v>
          </cell>
          <cell r="AE136">
            <v>216537</v>
          </cell>
          <cell r="AF136">
            <v>216537</v>
          </cell>
          <cell r="AG136">
            <v>0.75</v>
          </cell>
          <cell r="AH136">
            <v>162402.75</v>
          </cell>
          <cell r="AI136">
            <v>0</v>
          </cell>
          <cell r="AJ136"/>
          <cell r="AK136"/>
          <cell r="AN136"/>
          <cell r="AO136"/>
          <cell r="AP136"/>
          <cell r="AR136">
            <v>162402.75</v>
          </cell>
          <cell r="AS136">
            <v>43830</v>
          </cell>
          <cell r="AT136">
            <v>44195</v>
          </cell>
          <cell r="AU136" t="str">
            <v>MSP with PNZ and PSZ</v>
          </cell>
          <cell r="AV136">
            <v>43815</v>
          </cell>
          <cell r="AW136" t="str">
            <v>Tkebuchava, R.</v>
          </cell>
          <cell r="BB136" t="str">
            <v>ARC0271409</v>
          </cell>
          <cell r="BC136" t="str">
            <v>M</v>
          </cell>
          <cell r="BE136" t="str">
            <v>N</v>
          </cell>
          <cell r="BF136"/>
          <cell r="BG136" t="str">
            <v>amrajagopal@health.ucsd.edu</v>
          </cell>
          <cell r="BI136">
            <v>0</v>
          </cell>
          <cell r="BJ136">
            <v>30331</v>
          </cell>
          <cell r="BK136">
            <v>13533.56</v>
          </cell>
          <cell r="BL136">
            <v>10125</v>
          </cell>
          <cell r="BM136">
            <v>3408.56</v>
          </cell>
          <cell r="BN136"/>
          <cell r="BR136">
            <v>103.71</v>
          </cell>
          <cell r="BS136">
            <v>8046.8589000000002</v>
          </cell>
        </row>
        <row r="137">
          <cell r="A137">
            <v>2021</v>
          </cell>
          <cell r="B137">
            <v>303</v>
          </cell>
          <cell r="C137" t="str">
            <v>Medicine</v>
          </cell>
          <cell r="D137" t="str">
            <v>OW</v>
          </cell>
          <cell r="F137" t="str">
            <v>Tkebuchava</v>
          </cell>
          <cell r="G137" t="str">
            <v>MSP</v>
          </cell>
          <cell r="H137" t="str">
            <v>Active</v>
          </cell>
          <cell r="I137">
            <v>10367317</v>
          </cell>
          <cell r="J137" t="e">
            <v>#N/A</v>
          </cell>
          <cell r="K137" t="str">
            <v>Deiss, Robert</v>
          </cell>
          <cell r="L137" t="str">
            <v>Deiss</v>
          </cell>
          <cell r="M137" t="str">
            <v>Robert</v>
          </cell>
          <cell r="N137">
            <v>44013</v>
          </cell>
          <cell r="O137">
            <v>44305</v>
          </cell>
          <cell r="P137" t="str">
            <v>0770</v>
          </cell>
          <cell r="Q137" t="str">
            <v>MSP</v>
          </cell>
          <cell r="R137">
            <v>40650823</v>
          </cell>
          <cell r="S137" t="str">
            <v/>
          </cell>
          <cell r="T137" t="str">
            <v>NA</v>
          </cell>
          <cell r="V137">
            <v>150000</v>
          </cell>
          <cell r="W137">
            <v>0.7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150000</v>
          </cell>
          <cell r="AC137">
            <v>64286</v>
          </cell>
          <cell r="AD137">
            <v>0</v>
          </cell>
          <cell r="AE137">
            <v>214286</v>
          </cell>
          <cell r="AF137">
            <v>214286</v>
          </cell>
          <cell r="AG137">
            <v>0.7</v>
          </cell>
          <cell r="AH137">
            <v>150000.19999999998</v>
          </cell>
          <cell r="AI137">
            <v>0</v>
          </cell>
          <cell r="AJ137"/>
          <cell r="AK137"/>
          <cell r="AN137"/>
          <cell r="AO137"/>
          <cell r="AP137"/>
          <cell r="AR137">
            <v>150000.20000000001</v>
          </cell>
          <cell r="AS137">
            <v>43941</v>
          </cell>
          <cell r="AT137">
            <v>44305</v>
          </cell>
          <cell r="AU137" t="str">
            <v>MSP with PNZ and PSZ</v>
          </cell>
          <cell r="AV137">
            <v>44010</v>
          </cell>
          <cell r="AW137" t="str">
            <v>Tkebuchava, R.</v>
          </cell>
          <cell r="BB137" t="str">
            <v>ARC0285085</v>
          </cell>
          <cell r="BC137" t="str">
            <v>M</v>
          </cell>
          <cell r="BE137" t="str">
            <v>Y</v>
          </cell>
          <cell r="BF137"/>
          <cell r="BG137" t="str">
            <v>rgdeiss@ucsd.edu</v>
          </cell>
          <cell r="BI137">
            <v>0</v>
          </cell>
          <cell r="BJ137">
            <v>30331</v>
          </cell>
          <cell r="BK137">
            <v>12500.02</v>
          </cell>
          <cell r="BL137">
            <v>8750</v>
          </cell>
          <cell r="BM137">
            <v>3750.02</v>
          </cell>
          <cell r="BN137"/>
          <cell r="BR137">
            <v>102.63</v>
          </cell>
          <cell r="BS137">
            <v>7372.9391999999998</v>
          </cell>
        </row>
        <row r="138">
          <cell r="A138">
            <v>2021</v>
          </cell>
          <cell r="B138">
            <v>303</v>
          </cell>
          <cell r="C138" t="str">
            <v>Medicine</v>
          </cell>
          <cell r="D138" t="str">
            <v>PU</v>
          </cell>
          <cell r="F138" t="str">
            <v>Huynh</v>
          </cell>
          <cell r="G138" t="str">
            <v>MSP</v>
          </cell>
          <cell r="H138" t="str">
            <v>Active</v>
          </cell>
          <cell r="I138">
            <v>10358556</v>
          </cell>
          <cell r="J138" t="e">
            <v>#N/A</v>
          </cell>
          <cell r="K138" t="str">
            <v>Amann, Christopher Joseph</v>
          </cell>
          <cell r="L138" t="str">
            <v>Amann</v>
          </cell>
          <cell r="M138" t="str">
            <v>Christopher</v>
          </cell>
          <cell r="N138">
            <v>44013</v>
          </cell>
          <cell r="O138">
            <v>44377</v>
          </cell>
          <cell r="P138" t="str">
            <v>0772</v>
          </cell>
          <cell r="Q138" t="str">
            <v>MSP</v>
          </cell>
          <cell r="R138">
            <v>40720257</v>
          </cell>
          <cell r="S138" t="str">
            <v/>
          </cell>
          <cell r="T138" t="str">
            <v>NA</v>
          </cell>
          <cell r="V138">
            <v>101136</v>
          </cell>
          <cell r="W138">
            <v>0.2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101136</v>
          </cell>
          <cell r="AC138">
            <v>43344</v>
          </cell>
          <cell r="AD138">
            <v>0</v>
          </cell>
          <cell r="AE138">
            <v>144480</v>
          </cell>
          <cell r="AF138">
            <v>144480</v>
          </cell>
          <cell r="AG138">
            <v>0.2</v>
          </cell>
          <cell r="AH138">
            <v>28896</v>
          </cell>
          <cell r="AI138">
            <v>0</v>
          </cell>
          <cell r="AJ138"/>
          <cell r="AK138"/>
          <cell r="AN138"/>
          <cell r="AO138"/>
          <cell r="AP138"/>
          <cell r="AR138">
            <v>28896</v>
          </cell>
          <cell r="AS138">
            <v>44013</v>
          </cell>
          <cell r="AT138">
            <v>44377</v>
          </cell>
          <cell r="AU138" t="str">
            <v>MSP with PNZ and PSZ</v>
          </cell>
          <cell r="AV138">
            <v>43994</v>
          </cell>
          <cell r="BB138" t="str">
            <v>ARC0285592</v>
          </cell>
          <cell r="BC138" t="str">
            <v>Y</v>
          </cell>
          <cell r="BE138" t="str">
            <v>Y</v>
          </cell>
          <cell r="BF138" t="str">
            <v>Sub 2</v>
          </cell>
          <cell r="BG138" t="str">
            <v>camann@ucsd.edu</v>
          </cell>
          <cell r="BI138">
            <v>0</v>
          </cell>
          <cell r="BJ138">
            <v>30302</v>
          </cell>
          <cell r="BK138" t="str">
            <v>EcoTime</v>
          </cell>
          <cell r="BL138">
            <v>1685.6</v>
          </cell>
          <cell r="BM138">
            <v>722.4</v>
          </cell>
          <cell r="BN138"/>
          <cell r="BR138">
            <v>69.2</v>
          </cell>
          <cell r="BS138" t="e">
            <v>#N/A</v>
          </cell>
        </row>
        <row r="139">
          <cell r="A139">
            <v>2021</v>
          </cell>
          <cell r="B139">
            <v>303</v>
          </cell>
          <cell r="C139" t="str">
            <v>Medicine</v>
          </cell>
          <cell r="D139" t="str">
            <v>PU</v>
          </cell>
          <cell r="F139" t="str">
            <v>Huynh</v>
          </cell>
          <cell r="G139" t="str">
            <v>MSP</v>
          </cell>
          <cell r="H139" t="str">
            <v>Active</v>
          </cell>
          <cell r="I139">
            <v>10359665</v>
          </cell>
          <cell r="J139" t="e">
            <v>#N/A</v>
          </cell>
          <cell r="K139" t="str">
            <v>Vega, Ricardo</v>
          </cell>
          <cell r="L139" t="str">
            <v>Vega</v>
          </cell>
          <cell r="M139" t="str">
            <v>Ricardo</v>
          </cell>
          <cell r="N139">
            <v>44013</v>
          </cell>
          <cell r="O139">
            <v>44377</v>
          </cell>
          <cell r="P139" t="str">
            <v>0770</v>
          </cell>
          <cell r="Q139" t="str">
            <v>MSP</v>
          </cell>
          <cell r="R139">
            <v>40643706</v>
          </cell>
          <cell r="S139" t="str">
            <v/>
          </cell>
          <cell r="T139" t="str">
            <v>NA</v>
          </cell>
          <cell r="V139">
            <v>194180</v>
          </cell>
          <cell r="W139">
            <v>0.2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194180</v>
          </cell>
          <cell r="AC139">
            <v>83220</v>
          </cell>
          <cell r="AD139">
            <v>0</v>
          </cell>
          <cell r="AE139">
            <v>277400</v>
          </cell>
          <cell r="AF139">
            <v>277400</v>
          </cell>
          <cell r="AG139">
            <v>0.2</v>
          </cell>
          <cell r="AH139">
            <v>55480</v>
          </cell>
          <cell r="AI139">
            <v>0</v>
          </cell>
          <cell r="AJ139"/>
          <cell r="AK139"/>
          <cell r="AN139"/>
          <cell r="AO139"/>
          <cell r="AP139"/>
          <cell r="AR139">
            <v>55480</v>
          </cell>
          <cell r="AS139">
            <v>44013</v>
          </cell>
          <cell r="AT139">
            <v>44377</v>
          </cell>
          <cell r="AU139" t="str">
            <v>MSP with PNZ and PSZ</v>
          </cell>
          <cell r="AV139">
            <v>43962</v>
          </cell>
          <cell r="AW139" t="str">
            <v>Huynh, K.</v>
          </cell>
          <cell r="BB139" t="str">
            <v>ARC0273589-  PNZ/PSZ incentive only. No EcoTime set up needed. Kkh</v>
          </cell>
          <cell r="BC139" t="str">
            <v>D</v>
          </cell>
          <cell r="BE139" t="str">
            <v>Y</v>
          </cell>
          <cell r="BF139" t="str">
            <v>Sub 2</v>
          </cell>
          <cell r="BG139" t="str">
            <v>r4vega@ucsd.edu</v>
          </cell>
          <cell r="BH139" t="str">
            <v>PNZ/PSZ only; No MTE set up needed.</v>
          </cell>
          <cell r="BI139">
            <v>0</v>
          </cell>
          <cell r="BJ139">
            <v>30332</v>
          </cell>
          <cell r="BK139" t="str">
            <v>EcoTime</v>
          </cell>
          <cell r="BL139">
            <v>3236.33</v>
          </cell>
          <cell r="BM139">
            <v>1387</v>
          </cell>
          <cell r="BN139"/>
          <cell r="BR139">
            <v>132.85</v>
          </cell>
          <cell r="BS139" t="e">
            <v>#N/A</v>
          </cell>
        </row>
        <row r="140">
          <cell r="A140">
            <v>2021</v>
          </cell>
          <cell r="B140">
            <v>303</v>
          </cell>
          <cell r="C140" t="str">
            <v>Medicine</v>
          </cell>
          <cell r="D140" t="str">
            <v>PU</v>
          </cell>
          <cell r="F140" t="str">
            <v>Huynh</v>
          </cell>
          <cell r="G140" t="str">
            <v>MSP</v>
          </cell>
          <cell r="H140" t="str">
            <v>Active</v>
          </cell>
          <cell r="I140">
            <v>10359715</v>
          </cell>
          <cell r="J140" t="e">
            <v>#N/A</v>
          </cell>
          <cell r="K140" t="str">
            <v>Akrami, Kevan</v>
          </cell>
          <cell r="L140" t="str">
            <v>Akrami</v>
          </cell>
          <cell r="M140" t="str">
            <v>Kevan</v>
          </cell>
          <cell r="N140">
            <v>44013</v>
          </cell>
          <cell r="O140">
            <v>44377</v>
          </cell>
          <cell r="P140" t="str">
            <v>0770</v>
          </cell>
          <cell r="Q140" t="str">
            <v>MSP</v>
          </cell>
          <cell r="R140">
            <v>40644302</v>
          </cell>
          <cell r="S140" t="str">
            <v/>
          </cell>
          <cell r="T140" t="str">
            <v>NA</v>
          </cell>
          <cell r="V140">
            <v>143500</v>
          </cell>
          <cell r="W140">
            <v>0.2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143500</v>
          </cell>
          <cell r="AC140">
            <v>34000</v>
          </cell>
          <cell r="AD140">
            <v>0</v>
          </cell>
          <cell r="AE140">
            <v>177500</v>
          </cell>
          <cell r="AF140">
            <v>177500</v>
          </cell>
          <cell r="AG140">
            <v>0.2</v>
          </cell>
          <cell r="AH140">
            <v>35500</v>
          </cell>
          <cell r="AI140">
            <v>0</v>
          </cell>
          <cell r="AJ140"/>
          <cell r="AK140"/>
          <cell r="AN140"/>
          <cell r="AO140"/>
          <cell r="AP140"/>
          <cell r="AR140">
            <v>35500</v>
          </cell>
          <cell r="AS140">
            <v>44013</v>
          </cell>
          <cell r="AT140">
            <v>44377</v>
          </cell>
          <cell r="AU140" t="str">
            <v>MSP with PNZ and PSZ</v>
          </cell>
          <cell r="AV140">
            <v>43888</v>
          </cell>
          <cell r="AW140" t="str">
            <v>Huynh, K.</v>
          </cell>
          <cell r="BB140" t="str">
            <v>PNZ/PSZ only - no MTE set up. ARC0273475</v>
          </cell>
          <cell r="BC140" t="str">
            <v>D</v>
          </cell>
          <cell r="BE140" t="str">
            <v>Y</v>
          </cell>
          <cell r="BF140" t="str">
            <v>Sub 2</v>
          </cell>
          <cell r="BG140" t="str">
            <v>kakrami@ucsd.edu</v>
          </cell>
          <cell r="BH140" t="str">
            <v>PNZ/PSZ only; No MTE set up needed.</v>
          </cell>
          <cell r="BI140">
            <v>0</v>
          </cell>
          <cell r="BJ140">
            <v>30332</v>
          </cell>
          <cell r="BK140" t="str">
            <v>EcoTime</v>
          </cell>
          <cell r="BL140">
            <v>2391.67</v>
          </cell>
          <cell r="BM140">
            <v>566.66999999999996</v>
          </cell>
          <cell r="BN140"/>
          <cell r="BR140">
            <v>85.01</v>
          </cell>
          <cell r="BS140" t="e">
            <v>#N/A</v>
          </cell>
        </row>
        <row r="141">
          <cell r="A141">
            <v>2021</v>
          </cell>
          <cell r="B141">
            <v>303</v>
          </cell>
          <cell r="C141" t="str">
            <v>Medicine</v>
          </cell>
          <cell r="D141" t="str">
            <v>PU</v>
          </cell>
          <cell r="F141" t="str">
            <v>Huynh</v>
          </cell>
          <cell r="G141" t="str">
            <v>MSP</v>
          </cell>
          <cell r="H141" t="str">
            <v>Active</v>
          </cell>
          <cell r="I141">
            <v>10359842</v>
          </cell>
          <cell r="J141" t="e">
            <v>#N/A</v>
          </cell>
          <cell r="K141" t="str">
            <v>Barry, Jeffrey R</v>
          </cell>
          <cell r="L141" t="str">
            <v>Barry</v>
          </cell>
          <cell r="M141" t="str">
            <v>Jeffrey</v>
          </cell>
          <cell r="N141">
            <v>44013</v>
          </cell>
          <cell r="O141">
            <v>44377</v>
          </cell>
          <cell r="P141" t="str">
            <v>0772</v>
          </cell>
          <cell r="Q141" t="str">
            <v>MSP</v>
          </cell>
          <cell r="R141">
            <v>40645521</v>
          </cell>
          <cell r="S141" t="str">
            <v/>
          </cell>
          <cell r="T141" t="str">
            <v>NA</v>
          </cell>
          <cell r="V141">
            <v>101136</v>
          </cell>
          <cell r="W141">
            <v>0.2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101136</v>
          </cell>
          <cell r="AC141">
            <v>43344</v>
          </cell>
          <cell r="AD141">
            <v>0</v>
          </cell>
          <cell r="AE141">
            <v>144480</v>
          </cell>
          <cell r="AF141">
            <v>144480</v>
          </cell>
          <cell r="AG141">
            <v>0.2</v>
          </cell>
          <cell r="AH141">
            <v>28896</v>
          </cell>
          <cell r="AI141">
            <v>0</v>
          </cell>
          <cell r="AJ141"/>
          <cell r="AK141"/>
          <cell r="AN141"/>
          <cell r="AO141"/>
          <cell r="AP141"/>
          <cell r="AR141">
            <v>28896</v>
          </cell>
          <cell r="AS141">
            <v>43647</v>
          </cell>
          <cell r="AT141">
            <v>43646</v>
          </cell>
          <cell r="AU141" t="str">
            <v>MSP with PNZ and PSZ</v>
          </cell>
          <cell r="AV141">
            <v>43951</v>
          </cell>
          <cell r="AW141" t="str">
            <v>Huynh, K.</v>
          </cell>
          <cell r="BB141" t="str">
            <v>ARC0273352</v>
          </cell>
          <cell r="BC141" t="str">
            <v>X</v>
          </cell>
          <cell r="BE141" t="str">
            <v>Y</v>
          </cell>
          <cell r="BF141" t="str">
            <v>Sub 2</v>
          </cell>
          <cell r="BG141" t="str">
            <v>j3barry@ucsd.edu</v>
          </cell>
          <cell r="BI141">
            <v>0</v>
          </cell>
          <cell r="BJ141">
            <v>30302</v>
          </cell>
          <cell r="BK141" t="str">
            <v>EcoTime</v>
          </cell>
          <cell r="BL141">
            <v>1685.6</v>
          </cell>
          <cell r="BM141">
            <v>722.4</v>
          </cell>
          <cell r="BN141"/>
          <cell r="BR141">
            <v>69.2</v>
          </cell>
          <cell r="BS141" t="e">
            <v>#N/A</v>
          </cell>
        </row>
        <row r="142">
          <cell r="A142">
            <v>2021</v>
          </cell>
          <cell r="B142">
            <v>303</v>
          </cell>
          <cell r="C142" t="str">
            <v>Medicine</v>
          </cell>
          <cell r="D142" t="str">
            <v>PU</v>
          </cell>
          <cell r="F142" t="str">
            <v>Huynh</v>
          </cell>
          <cell r="G142" t="str">
            <v>MSP</v>
          </cell>
          <cell r="H142" t="str">
            <v>Active</v>
          </cell>
          <cell r="I142">
            <v>10360133</v>
          </cell>
          <cell r="J142" t="e">
            <v>#N/A</v>
          </cell>
          <cell r="K142" t="str">
            <v>Miller, Russell Jason</v>
          </cell>
          <cell r="L142" t="str">
            <v>Miller</v>
          </cell>
          <cell r="M142" t="str">
            <v>Russell Jason</v>
          </cell>
          <cell r="N142">
            <v>43840</v>
          </cell>
          <cell r="O142">
            <v>44205</v>
          </cell>
          <cell r="P142" t="str">
            <v>0770</v>
          </cell>
          <cell r="Q142" t="str">
            <v>MSP</v>
          </cell>
          <cell r="R142">
            <v>40645666</v>
          </cell>
          <cell r="S142" t="str">
            <v/>
          </cell>
          <cell r="T142" t="str">
            <v>NA</v>
          </cell>
          <cell r="V142">
            <v>143500</v>
          </cell>
          <cell r="W142">
            <v>0.2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143500</v>
          </cell>
          <cell r="AC142">
            <v>34000</v>
          </cell>
          <cell r="AD142">
            <v>0</v>
          </cell>
          <cell r="AE142">
            <v>177500</v>
          </cell>
          <cell r="AF142">
            <v>177500</v>
          </cell>
          <cell r="AG142">
            <v>0.2</v>
          </cell>
          <cell r="AH142">
            <v>35500</v>
          </cell>
          <cell r="AI142">
            <v>0</v>
          </cell>
          <cell r="AJ142"/>
          <cell r="AK142"/>
          <cell r="AN142"/>
          <cell r="AO142"/>
          <cell r="AP142"/>
          <cell r="AR142">
            <v>35500</v>
          </cell>
          <cell r="AS142">
            <v>43647</v>
          </cell>
          <cell r="AT142">
            <v>44012</v>
          </cell>
          <cell r="AU142" t="str">
            <v>MSP with PNZ and PSZ</v>
          </cell>
          <cell r="AV142">
            <v>43777</v>
          </cell>
          <cell r="AW142" t="str">
            <v>Huynh, K.</v>
          </cell>
          <cell r="BB142" t="str">
            <v>PNZ/PSZ only; no MTE set-up needed. ARC0265928. kkh</v>
          </cell>
          <cell r="BC142" t="str">
            <v>D</v>
          </cell>
          <cell r="BE142" t="str">
            <v>Y</v>
          </cell>
          <cell r="BF142" t="str">
            <v>Sub 2</v>
          </cell>
          <cell r="BG142" t="str">
            <v>r1miller@ucsd.edu</v>
          </cell>
          <cell r="BH142" t="str">
            <v>PNZ/PSZ only; No MTE set up needed.</v>
          </cell>
          <cell r="BI142">
            <v>0</v>
          </cell>
          <cell r="BJ142">
            <v>30332</v>
          </cell>
          <cell r="BK142" t="str">
            <v>EcoTime</v>
          </cell>
          <cell r="BL142">
            <v>2391.67</v>
          </cell>
          <cell r="BM142">
            <v>566.66999999999996</v>
          </cell>
          <cell r="BN142"/>
          <cell r="BR142">
            <v>85.01</v>
          </cell>
          <cell r="BS142" t="e">
            <v>#N/A</v>
          </cell>
        </row>
        <row r="143">
          <cell r="A143">
            <v>2021</v>
          </cell>
          <cell r="B143">
            <v>303</v>
          </cell>
          <cell r="C143" t="str">
            <v>Medicine</v>
          </cell>
          <cell r="D143" t="str">
            <v>PU</v>
          </cell>
          <cell r="F143" t="str">
            <v>Huynh</v>
          </cell>
          <cell r="G143" t="str">
            <v>MSP</v>
          </cell>
          <cell r="H143" t="str">
            <v>Active</v>
          </cell>
          <cell r="I143">
            <v>10361643</v>
          </cell>
          <cell r="J143" t="e">
            <v>#N/A</v>
          </cell>
          <cell r="K143" t="str">
            <v>Ibrahim, Islam</v>
          </cell>
          <cell r="L143" t="str">
            <v>Ibrahim</v>
          </cell>
          <cell r="M143" t="str">
            <v>Islam</v>
          </cell>
          <cell r="N143">
            <v>44013</v>
          </cell>
          <cell r="O143">
            <v>44377</v>
          </cell>
          <cell r="P143" t="str">
            <v>0770</v>
          </cell>
          <cell r="Q143" t="str">
            <v>MSP</v>
          </cell>
          <cell r="R143">
            <v>40642992</v>
          </cell>
          <cell r="S143" t="str">
            <v/>
          </cell>
          <cell r="T143" t="str">
            <v>NA</v>
          </cell>
          <cell r="V143">
            <v>212695</v>
          </cell>
          <cell r="W143">
            <v>0.65080000000000005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212695</v>
          </cell>
          <cell r="AC143">
            <v>82305</v>
          </cell>
          <cell r="AD143">
            <v>0</v>
          </cell>
          <cell r="AE143">
            <v>295000</v>
          </cell>
          <cell r="AF143">
            <v>295000</v>
          </cell>
          <cell r="AG143">
            <v>0.65080000000000005</v>
          </cell>
          <cell r="AH143">
            <v>191986</v>
          </cell>
          <cell r="AI143">
            <v>0</v>
          </cell>
          <cell r="AJ143"/>
          <cell r="AK143"/>
          <cell r="AN143"/>
          <cell r="AO143"/>
          <cell r="AP143"/>
          <cell r="AR143">
            <v>191986</v>
          </cell>
          <cell r="AS143">
            <v>44013</v>
          </cell>
          <cell r="AT143">
            <v>44012</v>
          </cell>
          <cell r="AU143" t="str">
            <v>MSP with PNZ and PSZ</v>
          </cell>
          <cell r="AV143">
            <v>43873</v>
          </cell>
          <cell r="AW143" t="str">
            <v>Huynh, K.</v>
          </cell>
          <cell r="BB143" t="str">
            <v>ARC0273587</v>
          </cell>
          <cell r="BC143" t="str">
            <v>M</v>
          </cell>
          <cell r="BD143" t="str">
            <v>Espinosa</v>
          </cell>
          <cell r="BE143" t="str">
            <v>Y</v>
          </cell>
          <cell r="BF143"/>
          <cell r="BG143" t="str">
            <v>imibrahim@ucsd.edu</v>
          </cell>
          <cell r="BI143">
            <v>0</v>
          </cell>
          <cell r="BJ143">
            <v>30332</v>
          </cell>
          <cell r="BK143">
            <v>15998.83</v>
          </cell>
          <cell r="BL143">
            <v>11535.16</v>
          </cell>
          <cell r="BM143">
            <v>4463.67</v>
          </cell>
          <cell r="BN143"/>
          <cell r="BR143">
            <v>141.28</v>
          </cell>
          <cell r="BS143">
            <v>14392.193600000001</v>
          </cell>
        </row>
        <row r="144">
          <cell r="A144">
            <v>2022</v>
          </cell>
          <cell r="B144">
            <v>303</v>
          </cell>
          <cell r="C144" t="str">
            <v>Medicine</v>
          </cell>
          <cell r="D144" t="str">
            <v>PU</v>
          </cell>
          <cell r="F144" t="str">
            <v>Huynh</v>
          </cell>
          <cell r="G144" t="str">
            <v>MSP</v>
          </cell>
          <cell r="H144" t="str">
            <v>Active</v>
          </cell>
          <cell r="I144">
            <v>10363071</v>
          </cell>
          <cell r="J144" t="e">
            <v>#N/A</v>
          </cell>
          <cell r="K144" t="str">
            <v>Dhokarh, Rajanigandha</v>
          </cell>
          <cell r="L144" t="str">
            <v>Dhokarh</v>
          </cell>
          <cell r="M144" t="str">
            <v>Rajanigandha</v>
          </cell>
          <cell r="N144">
            <v>44075</v>
          </cell>
          <cell r="O144">
            <v>44439</v>
          </cell>
          <cell r="P144" t="str">
            <v>0770</v>
          </cell>
          <cell r="Q144" t="str">
            <v>MSP</v>
          </cell>
          <cell r="R144">
            <v>40662511</v>
          </cell>
          <cell r="S144" t="str">
            <v/>
          </cell>
          <cell r="T144" t="str">
            <v>NA</v>
          </cell>
          <cell r="V144">
            <v>161000</v>
          </cell>
          <cell r="W144">
            <v>0.5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161000</v>
          </cell>
          <cell r="AC144">
            <v>69000</v>
          </cell>
          <cell r="AD144">
            <v>0</v>
          </cell>
          <cell r="AE144">
            <v>230000</v>
          </cell>
          <cell r="AF144">
            <v>230000</v>
          </cell>
          <cell r="AG144">
            <v>0.5</v>
          </cell>
          <cell r="AH144">
            <v>115000</v>
          </cell>
          <cell r="AI144">
            <v>0</v>
          </cell>
          <cell r="AJ144"/>
          <cell r="AK144"/>
          <cell r="AN144"/>
          <cell r="AO144"/>
          <cell r="AP144"/>
          <cell r="AR144">
            <v>115000</v>
          </cell>
          <cell r="AS144">
            <v>44075</v>
          </cell>
          <cell r="AT144">
            <v>44439</v>
          </cell>
          <cell r="AU144" t="str">
            <v>MSP with PNZ and PSZ</v>
          </cell>
          <cell r="AV144">
            <v>44062</v>
          </cell>
          <cell r="AW144" t="str">
            <v>Huynh, K.</v>
          </cell>
          <cell r="BB144" t="str">
            <v>ARC0282554</v>
          </cell>
          <cell r="BC144" t="str">
            <v>M</v>
          </cell>
          <cell r="BD144" t="str">
            <v>Hillman</v>
          </cell>
          <cell r="BE144" t="str">
            <v>Y</v>
          </cell>
          <cell r="BF144"/>
          <cell r="BG144" t="str">
            <v>rdhokarh@ucsd.edu</v>
          </cell>
          <cell r="BI144">
            <v>0</v>
          </cell>
          <cell r="BJ144">
            <v>30332</v>
          </cell>
          <cell r="BK144">
            <v>9583.33</v>
          </cell>
          <cell r="BL144">
            <v>6708.33</v>
          </cell>
          <cell r="BM144">
            <v>2875</v>
          </cell>
          <cell r="BN144"/>
          <cell r="BR144">
            <v>110.15</v>
          </cell>
          <cell r="BS144">
            <v>8493.6665000000012</v>
          </cell>
        </row>
        <row r="145">
          <cell r="A145">
            <v>2022</v>
          </cell>
          <cell r="B145">
            <v>303</v>
          </cell>
          <cell r="C145" t="str">
            <v>Medicine</v>
          </cell>
          <cell r="D145" t="str">
            <v>PU</v>
          </cell>
          <cell r="F145" t="str">
            <v>Huynh</v>
          </cell>
          <cell r="G145" t="str">
            <v>MSP</v>
          </cell>
          <cell r="H145" t="str">
            <v>Active</v>
          </cell>
          <cell r="I145">
            <v>10364734</v>
          </cell>
          <cell r="J145" t="e">
            <v>#N/A</v>
          </cell>
          <cell r="K145" t="str">
            <v>Schmickl, Christopher</v>
          </cell>
          <cell r="L145" t="str">
            <v>Schmickl</v>
          </cell>
          <cell r="M145" t="str">
            <v>Christopher</v>
          </cell>
          <cell r="N145">
            <v>44089</v>
          </cell>
          <cell r="O145">
            <v>44453</v>
          </cell>
          <cell r="P145" t="str">
            <v>0770</v>
          </cell>
          <cell r="Q145" t="str">
            <v>MSP</v>
          </cell>
          <cell r="R145">
            <v>40658992</v>
          </cell>
          <cell r="S145" t="str">
            <v/>
          </cell>
          <cell r="T145" t="str">
            <v>NA</v>
          </cell>
          <cell r="V145">
            <v>143500</v>
          </cell>
          <cell r="W145">
            <v>0.2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143500</v>
          </cell>
          <cell r="AC145">
            <v>4452</v>
          </cell>
          <cell r="AD145">
            <v>0</v>
          </cell>
          <cell r="AE145">
            <v>147952</v>
          </cell>
          <cell r="AF145">
            <v>147952</v>
          </cell>
          <cell r="AG145">
            <v>0.2</v>
          </cell>
          <cell r="AH145">
            <v>29590.400000000001</v>
          </cell>
          <cell r="AI145">
            <v>0</v>
          </cell>
          <cell r="AJ145"/>
          <cell r="AK145"/>
          <cell r="AN145"/>
          <cell r="AO145"/>
          <cell r="AP145"/>
          <cell r="AR145">
            <v>29590.400000000001</v>
          </cell>
          <cell r="AS145">
            <v>44089</v>
          </cell>
          <cell r="AT145">
            <v>44453</v>
          </cell>
          <cell r="AU145" t="str">
            <v>MSP with PNZ and PSZ</v>
          </cell>
          <cell r="AV145">
            <v>44069</v>
          </cell>
          <cell r="AW145" t="str">
            <v>Huynh, K.</v>
          </cell>
          <cell r="BB145" t="str">
            <v>ARC0284237</v>
          </cell>
          <cell r="BC145" t="str">
            <v>D</v>
          </cell>
          <cell r="BE145" t="str">
            <v>Y</v>
          </cell>
          <cell r="BF145" t="str">
            <v>Sub 2</v>
          </cell>
          <cell r="BG145" t="str">
            <v>cschmickl@ucsd.edu</v>
          </cell>
          <cell r="BI145">
            <v>0</v>
          </cell>
          <cell r="BJ145">
            <v>30316</v>
          </cell>
          <cell r="BK145" t="str">
            <v>EcoTime</v>
          </cell>
          <cell r="BL145">
            <v>2391.67</v>
          </cell>
          <cell r="BM145">
            <v>74.2</v>
          </cell>
          <cell r="BN145"/>
          <cell r="BR145">
            <v>70.86</v>
          </cell>
          <cell r="BS145" t="e">
            <v>#N/A</v>
          </cell>
        </row>
        <row r="146">
          <cell r="A146">
            <v>2022</v>
          </cell>
          <cell r="B146">
            <v>303</v>
          </cell>
          <cell r="C146" t="str">
            <v>Medicine</v>
          </cell>
          <cell r="D146" t="str">
            <v>PU</v>
          </cell>
          <cell r="F146" t="str">
            <v>Huynh</v>
          </cell>
          <cell r="G146" t="str">
            <v>MSP</v>
          </cell>
          <cell r="H146" t="str">
            <v>Active</v>
          </cell>
          <cell r="I146">
            <v>10365269</v>
          </cell>
          <cell r="J146" t="e">
            <v>#N/A</v>
          </cell>
          <cell r="K146" t="str">
            <v>White, Xuanha Nguyen</v>
          </cell>
          <cell r="L146" t="str">
            <v>White</v>
          </cell>
          <cell r="M146" t="str">
            <v>Xuanha</v>
          </cell>
          <cell r="N146">
            <v>44032</v>
          </cell>
          <cell r="O146">
            <v>44396</v>
          </cell>
          <cell r="P146" t="str">
            <v>0770</v>
          </cell>
          <cell r="Q146" t="str">
            <v>MSP</v>
          </cell>
          <cell r="R146">
            <v>40661770</v>
          </cell>
          <cell r="S146" t="str">
            <v/>
          </cell>
          <cell r="T146" t="str">
            <v>NA</v>
          </cell>
          <cell r="V146">
            <v>207648</v>
          </cell>
          <cell r="W146">
            <v>1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207648</v>
          </cell>
          <cell r="AC146">
            <v>80352</v>
          </cell>
          <cell r="AD146">
            <v>0</v>
          </cell>
          <cell r="AE146">
            <v>288000</v>
          </cell>
          <cell r="AF146">
            <v>288000</v>
          </cell>
          <cell r="AG146">
            <v>1</v>
          </cell>
          <cell r="AH146">
            <v>288000</v>
          </cell>
          <cell r="AI146">
            <v>0</v>
          </cell>
          <cell r="AJ146"/>
          <cell r="AK146"/>
          <cell r="AN146"/>
          <cell r="AO146"/>
          <cell r="AP146"/>
          <cell r="AR146">
            <v>288000</v>
          </cell>
          <cell r="AS146">
            <v>44032</v>
          </cell>
          <cell r="AT146">
            <v>44396</v>
          </cell>
          <cell r="AU146" t="str">
            <v>MSP with PNZ and PSZ</v>
          </cell>
          <cell r="AV146">
            <v>43943</v>
          </cell>
          <cell r="AW146" t="str">
            <v>Huynh, K.</v>
          </cell>
          <cell r="BB146" t="str">
            <v>Approved MSP renewal eff. 7/20/20-7/19/21 (ARC0279492)</v>
          </cell>
          <cell r="BC146" t="str">
            <v>M</v>
          </cell>
          <cell r="BE146" t="str">
            <v>Y</v>
          </cell>
          <cell r="BF146" t="str">
            <v>Sub 2</v>
          </cell>
          <cell r="BG146" t="str">
            <v>xwhite@ucsd.edu</v>
          </cell>
          <cell r="BI146">
            <v>0</v>
          </cell>
          <cell r="BJ146">
            <v>30332</v>
          </cell>
          <cell r="BK146" t="str">
            <v>EcoTime</v>
          </cell>
          <cell r="BL146">
            <v>17304</v>
          </cell>
          <cell r="BM146">
            <v>6696</v>
          </cell>
          <cell r="BN146"/>
          <cell r="BR146">
            <v>137.93</v>
          </cell>
          <cell r="BS146">
            <v>1103.44</v>
          </cell>
        </row>
        <row r="147">
          <cell r="A147">
            <v>2021</v>
          </cell>
          <cell r="B147">
            <v>303</v>
          </cell>
          <cell r="C147" t="str">
            <v>Medicine</v>
          </cell>
          <cell r="D147" t="str">
            <v>PU</v>
          </cell>
          <cell r="F147" t="str">
            <v>Huynh</v>
          </cell>
          <cell r="G147" t="str">
            <v>MSP</v>
          </cell>
          <cell r="H147" t="str">
            <v>Active</v>
          </cell>
          <cell r="I147">
            <v>10369087</v>
          </cell>
          <cell r="J147" t="e">
            <v>#N/A</v>
          </cell>
          <cell r="K147" t="str">
            <v>Kline, Lawrence Edward</v>
          </cell>
          <cell r="L147" t="str">
            <v>Kline</v>
          </cell>
          <cell r="M147" t="str">
            <v>Lawrence Edward</v>
          </cell>
          <cell r="N147">
            <v>43831</v>
          </cell>
          <cell r="O147">
            <v>44196</v>
          </cell>
          <cell r="P147" t="str">
            <v>0770</v>
          </cell>
          <cell r="Q147" t="str">
            <v>MSP</v>
          </cell>
          <cell r="R147">
            <v>40654100</v>
          </cell>
          <cell r="S147" t="str">
            <v/>
          </cell>
          <cell r="T147" t="str">
            <v>NA</v>
          </cell>
          <cell r="V147">
            <v>147805</v>
          </cell>
          <cell r="W147">
            <v>0.5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147805</v>
          </cell>
          <cell r="AC147">
            <v>2195</v>
          </cell>
          <cell r="AD147">
            <v>0</v>
          </cell>
          <cell r="AE147">
            <v>150000</v>
          </cell>
          <cell r="AF147">
            <v>150000</v>
          </cell>
          <cell r="AG147">
            <v>0.5</v>
          </cell>
          <cell r="AH147">
            <v>75000</v>
          </cell>
          <cell r="AI147">
            <v>0</v>
          </cell>
          <cell r="AJ147"/>
          <cell r="AK147"/>
          <cell r="AN147"/>
          <cell r="AO147"/>
          <cell r="AP147"/>
          <cell r="AR147">
            <v>75000</v>
          </cell>
          <cell r="AS147">
            <v>43831</v>
          </cell>
          <cell r="AT147">
            <v>44196</v>
          </cell>
          <cell r="AU147" t="str">
            <v>MSP with PNZ and PSZ</v>
          </cell>
          <cell r="AV147">
            <v>43763</v>
          </cell>
          <cell r="AW147" t="str">
            <v>Huynh, K.</v>
          </cell>
          <cell r="BB147" t="str">
            <v>ARC0263759</v>
          </cell>
          <cell r="BC147" t="str">
            <v>M</v>
          </cell>
          <cell r="BD147" t="str">
            <v>Espinosa</v>
          </cell>
          <cell r="BE147" t="str">
            <v>Y</v>
          </cell>
          <cell r="BF147"/>
          <cell r="BG147" t="str">
            <v>lekline@ucsd.edu</v>
          </cell>
          <cell r="BH147" t="str">
            <v>PNZ/PSZ only; No MTE set up needed.</v>
          </cell>
          <cell r="BI147">
            <v>0</v>
          </cell>
          <cell r="BJ147">
            <v>30332</v>
          </cell>
          <cell r="BK147">
            <v>6250</v>
          </cell>
          <cell r="BL147">
            <v>6158.54</v>
          </cell>
          <cell r="BM147">
            <v>91.46</v>
          </cell>
          <cell r="BN147"/>
          <cell r="BR147">
            <v>71.84</v>
          </cell>
          <cell r="BS147">
            <v>5085.5536000000011</v>
          </cell>
        </row>
        <row r="148">
          <cell r="A148">
            <v>2021</v>
          </cell>
          <cell r="B148">
            <v>303</v>
          </cell>
          <cell r="C148" t="str">
            <v>Medicine</v>
          </cell>
          <cell r="D148" t="str">
            <v>PU</v>
          </cell>
          <cell r="E148" t="str">
            <v>303</v>
          </cell>
          <cell r="F148" t="str">
            <v>Huynh</v>
          </cell>
          <cell r="G148" t="str">
            <v>MSP</v>
          </cell>
          <cell r="H148" t="str">
            <v>Active</v>
          </cell>
          <cell r="I148">
            <v>10369234</v>
          </cell>
          <cell r="J148" t="e">
            <v>#N/A</v>
          </cell>
          <cell r="K148" t="str">
            <v>Nokes, Brandon Thomas</v>
          </cell>
          <cell r="L148" t="str">
            <v>Nokes</v>
          </cell>
          <cell r="M148" t="str">
            <v>Brandon</v>
          </cell>
          <cell r="N148">
            <v>44013</v>
          </cell>
          <cell r="O148">
            <v>44377</v>
          </cell>
          <cell r="P148" t="str">
            <v>0772</v>
          </cell>
          <cell r="Q148" t="str">
            <v>MSP</v>
          </cell>
          <cell r="R148">
            <v>40656706</v>
          </cell>
          <cell r="S148" t="str">
            <v/>
          </cell>
          <cell r="T148" t="str">
            <v>NA</v>
          </cell>
          <cell r="V148">
            <v>91900</v>
          </cell>
          <cell r="W148">
            <v>0.2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91900</v>
          </cell>
          <cell r="AC148">
            <v>0</v>
          </cell>
          <cell r="AD148">
            <v>0</v>
          </cell>
          <cell r="AE148">
            <v>91900</v>
          </cell>
          <cell r="AF148">
            <v>91900</v>
          </cell>
          <cell r="AG148">
            <v>0.2</v>
          </cell>
          <cell r="AH148">
            <v>18380</v>
          </cell>
          <cell r="AI148">
            <v>0</v>
          </cell>
          <cell r="AJ148"/>
          <cell r="AK148"/>
          <cell r="AN148"/>
          <cell r="AO148"/>
          <cell r="AP148"/>
          <cell r="AR148">
            <v>18380</v>
          </cell>
          <cell r="AS148">
            <v>44013</v>
          </cell>
          <cell r="AT148">
            <v>44377</v>
          </cell>
          <cell r="AU148" t="str">
            <v>MSP without incentive</v>
          </cell>
          <cell r="AV148">
            <v>43880</v>
          </cell>
          <cell r="BB148" t="str">
            <v>ARC0273270</v>
          </cell>
          <cell r="BC148" t="str">
            <v>X</v>
          </cell>
          <cell r="BE148" t="str">
            <v>Y</v>
          </cell>
          <cell r="BF148" t="str">
            <v>GME</v>
          </cell>
          <cell r="BG148" t="str">
            <v>bnokes@ucsd.edu</v>
          </cell>
          <cell r="BI148">
            <v>0</v>
          </cell>
          <cell r="BJ148">
            <v>30302</v>
          </cell>
          <cell r="BK148" t="str">
            <v>Incentive</v>
          </cell>
          <cell r="BL148">
            <v>1531.67</v>
          </cell>
          <cell r="BM148">
            <v>0</v>
          </cell>
          <cell r="BN148"/>
          <cell r="BR148">
            <v>44.01</v>
          </cell>
          <cell r="BS148" t="e">
            <v>#N/A</v>
          </cell>
        </row>
        <row r="149">
          <cell r="A149">
            <v>2021</v>
          </cell>
          <cell r="B149">
            <v>303</v>
          </cell>
          <cell r="C149" t="str">
            <v>Medicine</v>
          </cell>
          <cell r="D149" t="str">
            <v>PU</v>
          </cell>
          <cell r="F149" t="str">
            <v>Huynh</v>
          </cell>
          <cell r="G149" t="str">
            <v>MSP</v>
          </cell>
          <cell r="H149" t="str">
            <v>Active</v>
          </cell>
          <cell r="I149">
            <v>10369919</v>
          </cell>
          <cell r="J149" t="e">
            <v>#N/A</v>
          </cell>
          <cell r="K149" t="str">
            <v>Bellinghausen Stewart, Amy Ly</v>
          </cell>
          <cell r="L149" t="str">
            <v>Bellinghausen Stewart</v>
          </cell>
          <cell r="M149" t="str">
            <v>Amy</v>
          </cell>
          <cell r="N149">
            <v>44013</v>
          </cell>
          <cell r="O149">
            <v>44377</v>
          </cell>
          <cell r="P149" t="str">
            <v>0772</v>
          </cell>
          <cell r="Q149" t="str">
            <v>MSP</v>
          </cell>
          <cell r="R149">
            <v>40720307</v>
          </cell>
          <cell r="S149" t="str">
            <v/>
          </cell>
          <cell r="T149" t="str">
            <v>NA</v>
          </cell>
          <cell r="V149">
            <v>101136</v>
          </cell>
          <cell r="W149">
            <v>0.2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101136</v>
          </cell>
          <cell r="AC149">
            <v>43344</v>
          </cell>
          <cell r="AD149">
            <v>0</v>
          </cell>
          <cell r="AE149">
            <v>144480</v>
          </cell>
          <cell r="AF149">
            <v>144480</v>
          </cell>
          <cell r="AG149">
            <v>0.2</v>
          </cell>
          <cell r="AH149">
            <v>28896</v>
          </cell>
          <cell r="AI149">
            <v>0</v>
          </cell>
          <cell r="AJ149"/>
          <cell r="AK149"/>
          <cell r="AN149"/>
          <cell r="AO149"/>
          <cell r="AP149"/>
          <cell r="AR149">
            <v>28896</v>
          </cell>
          <cell r="AS149">
            <v>44013</v>
          </cell>
          <cell r="AT149">
            <v>44377</v>
          </cell>
          <cell r="AU149" t="str">
            <v>MSP with PNZ and PSZ</v>
          </cell>
          <cell r="AV149">
            <v>43885</v>
          </cell>
          <cell r="BB149" t="str">
            <v>ARC0285596</v>
          </cell>
          <cell r="BC149" t="str">
            <v>D</v>
          </cell>
          <cell r="BE149" t="str">
            <v>Y</v>
          </cell>
          <cell r="BF149" t="str">
            <v>Sub 2</v>
          </cell>
          <cell r="BG149" t="str">
            <v>albellinghausenstewart@ucsd.edu</v>
          </cell>
          <cell r="BI149">
            <v>0</v>
          </cell>
          <cell r="BJ149">
            <v>30302</v>
          </cell>
          <cell r="BK149" t="str">
            <v>EcoTime</v>
          </cell>
          <cell r="BL149">
            <v>1685.6</v>
          </cell>
          <cell r="BM149">
            <v>722.4</v>
          </cell>
          <cell r="BN149"/>
          <cell r="BR149">
            <v>69.2</v>
          </cell>
          <cell r="BS149" t="e">
            <v>#N/A</v>
          </cell>
        </row>
        <row r="150">
          <cell r="A150">
            <v>2021</v>
          </cell>
          <cell r="B150">
            <v>303</v>
          </cell>
          <cell r="C150" t="str">
            <v>Medicine</v>
          </cell>
          <cell r="D150" t="str">
            <v>PU</v>
          </cell>
          <cell r="F150" t="str">
            <v>Huynh</v>
          </cell>
          <cell r="G150" t="str">
            <v>MSP</v>
          </cell>
          <cell r="H150" t="str">
            <v>Active</v>
          </cell>
          <cell r="I150">
            <v>10370201</v>
          </cell>
          <cell r="J150" t="e">
            <v>#N/A</v>
          </cell>
          <cell r="K150" t="str">
            <v>Lam, Michael Tun Yin</v>
          </cell>
          <cell r="L150" t="str">
            <v>Lam</v>
          </cell>
          <cell r="M150" t="str">
            <v>Michael</v>
          </cell>
          <cell r="N150">
            <v>44013</v>
          </cell>
          <cell r="O150">
            <v>44377</v>
          </cell>
          <cell r="P150" t="str">
            <v>0772</v>
          </cell>
          <cell r="Q150" t="str">
            <v>MSP</v>
          </cell>
          <cell r="R150">
            <v>40720340</v>
          </cell>
          <cell r="S150" t="str">
            <v/>
          </cell>
          <cell r="T150" t="str">
            <v>NA</v>
          </cell>
          <cell r="V150">
            <v>101136</v>
          </cell>
          <cell r="W150">
            <v>0.2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101136</v>
          </cell>
          <cell r="AC150">
            <v>43344</v>
          </cell>
          <cell r="AD150">
            <v>0</v>
          </cell>
          <cell r="AE150">
            <v>144480</v>
          </cell>
          <cell r="AF150">
            <v>144480</v>
          </cell>
          <cell r="AG150">
            <v>0.2</v>
          </cell>
          <cell r="AH150">
            <v>28896</v>
          </cell>
          <cell r="AI150">
            <v>0</v>
          </cell>
          <cell r="AJ150"/>
          <cell r="AK150"/>
          <cell r="AN150"/>
          <cell r="AO150"/>
          <cell r="AP150"/>
          <cell r="AR150">
            <v>28896</v>
          </cell>
          <cell r="AS150">
            <v>44013</v>
          </cell>
          <cell r="AT150">
            <v>44377</v>
          </cell>
          <cell r="AU150" t="str">
            <v>MSP with PNZ only</v>
          </cell>
          <cell r="AV150">
            <v>43997</v>
          </cell>
          <cell r="BB150" t="str">
            <v>ARC0285601</v>
          </cell>
          <cell r="BC150" t="str">
            <v>X</v>
          </cell>
          <cell r="BE150" t="str">
            <v>Y</v>
          </cell>
          <cell r="BF150" t="str">
            <v>Sub 2</v>
          </cell>
          <cell r="BG150" t="str">
            <v>mtlam@ucsd.edu</v>
          </cell>
          <cell r="BI150">
            <v>0</v>
          </cell>
          <cell r="BJ150">
            <v>30302</v>
          </cell>
          <cell r="BK150" t="str">
            <v>EcoTime</v>
          </cell>
          <cell r="BL150">
            <v>1685.6</v>
          </cell>
          <cell r="BM150">
            <v>722.4</v>
          </cell>
          <cell r="BN150"/>
          <cell r="BR150">
            <v>69.2</v>
          </cell>
          <cell r="BS150" t="e">
            <v>#N/A</v>
          </cell>
        </row>
        <row r="151">
          <cell r="A151">
            <v>2021</v>
          </cell>
          <cell r="B151">
            <v>303</v>
          </cell>
          <cell r="C151" t="str">
            <v>Medicine</v>
          </cell>
          <cell r="D151" t="str">
            <v>PU</v>
          </cell>
          <cell r="F151" t="str">
            <v>Huynh</v>
          </cell>
          <cell r="G151" t="str">
            <v>MSP</v>
          </cell>
          <cell r="H151" t="str">
            <v>Active</v>
          </cell>
          <cell r="I151">
            <v>10370834</v>
          </cell>
          <cell r="J151" t="e">
            <v>#N/A</v>
          </cell>
          <cell r="K151" t="str">
            <v>Odish, Mazen Faris</v>
          </cell>
          <cell r="L151" t="str">
            <v>Odish</v>
          </cell>
          <cell r="M151" t="str">
            <v>Mazen</v>
          </cell>
          <cell r="N151">
            <v>44013</v>
          </cell>
          <cell r="O151">
            <v>44377</v>
          </cell>
          <cell r="P151" t="str">
            <v>0772</v>
          </cell>
          <cell r="Q151" t="str">
            <v>MSP</v>
          </cell>
          <cell r="R151">
            <v>40656831</v>
          </cell>
          <cell r="S151" t="str">
            <v/>
          </cell>
          <cell r="T151" t="str">
            <v>NA</v>
          </cell>
          <cell r="V151">
            <v>101136</v>
          </cell>
          <cell r="W151">
            <v>0.2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101136</v>
          </cell>
          <cell r="AC151">
            <v>43344</v>
          </cell>
          <cell r="AD151">
            <v>0</v>
          </cell>
          <cell r="AE151">
            <v>144480</v>
          </cell>
          <cell r="AF151">
            <v>144480</v>
          </cell>
          <cell r="AG151">
            <v>0.2</v>
          </cell>
          <cell r="AH151">
            <v>28896</v>
          </cell>
          <cell r="AI151">
            <v>0</v>
          </cell>
          <cell r="AJ151"/>
          <cell r="AK151"/>
          <cell r="AN151"/>
          <cell r="AO151"/>
          <cell r="AP151"/>
          <cell r="AR151">
            <v>28896</v>
          </cell>
          <cell r="AS151">
            <v>44013</v>
          </cell>
          <cell r="AT151">
            <v>44377</v>
          </cell>
          <cell r="AU151" t="str">
            <v>MSP with PNZ and PSZ</v>
          </cell>
          <cell r="AV151">
            <v>43892</v>
          </cell>
          <cell r="BB151" t="str">
            <v>ARC0273269</v>
          </cell>
          <cell r="BC151" t="str">
            <v>X</v>
          </cell>
          <cell r="BE151" t="str">
            <v>Y</v>
          </cell>
          <cell r="BF151" t="str">
            <v>Sub 2</v>
          </cell>
          <cell r="BG151" t="str">
            <v>modish@ucsd.edu</v>
          </cell>
          <cell r="BI151">
            <v>0</v>
          </cell>
          <cell r="BJ151">
            <v>30332</v>
          </cell>
          <cell r="BK151" t="str">
            <v>EcoTime</v>
          </cell>
          <cell r="BL151">
            <v>1685.6</v>
          </cell>
          <cell r="BM151">
            <v>722.4</v>
          </cell>
          <cell r="BN151"/>
          <cell r="BR151">
            <v>69.2</v>
          </cell>
          <cell r="BS151" t="e">
            <v>#N/A</v>
          </cell>
        </row>
        <row r="152">
          <cell r="A152">
            <v>2021</v>
          </cell>
          <cell r="B152">
            <v>303</v>
          </cell>
          <cell r="C152" t="str">
            <v>Medicine</v>
          </cell>
          <cell r="D152" t="str">
            <v>PU</v>
          </cell>
          <cell r="F152" t="str">
            <v>Huynh</v>
          </cell>
          <cell r="G152" t="str">
            <v>MSP</v>
          </cell>
          <cell r="H152" t="str">
            <v>Active</v>
          </cell>
          <cell r="I152">
            <v>10371316</v>
          </cell>
          <cell r="J152" t="e">
            <v>#N/A</v>
          </cell>
          <cell r="K152" t="str">
            <v>Light, Matthew Perry</v>
          </cell>
          <cell r="L152" t="str">
            <v>Light</v>
          </cell>
          <cell r="M152" t="str">
            <v>Matthew P</v>
          </cell>
          <cell r="N152">
            <v>44013</v>
          </cell>
          <cell r="O152">
            <v>44377</v>
          </cell>
          <cell r="P152" t="str">
            <v>0770</v>
          </cell>
          <cell r="Q152" t="str">
            <v>MSP</v>
          </cell>
          <cell r="R152">
            <v>40654823</v>
          </cell>
          <cell r="S152" t="str">
            <v/>
          </cell>
          <cell r="T152" t="str">
            <v>NA</v>
          </cell>
          <cell r="V152">
            <v>143500</v>
          </cell>
          <cell r="W152">
            <v>0.2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143500</v>
          </cell>
          <cell r="AC152">
            <v>980</v>
          </cell>
          <cell r="AD152">
            <v>0</v>
          </cell>
          <cell r="AE152">
            <v>144480</v>
          </cell>
          <cell r="AF152">
            <v>144480</v>
          </cell>
          <cell r="AG152">
            <v>0.2</v>
          </cell>
          <cell r="AH152">
            <v>28896</v>
          </cell>
          <cell r="AI152">
            <v>0</v>
          </cell>
          <cell r="AJ152">
            <v>43739</v>
          </cell>
          <cell r="AK152">
            <v>65381</v>
          </cell>
          <cell r="AL152" t="str">
            <v>00/01</v>
          </cell>
          <cell r="AM152">
            <v>1</v>
          </cell>
          <cell r="AN152">
            <v>13105.38</v>
          </cell>
          <cell r="AO152">
            <v>17792.38</v>
          </cell>
          <cell r="AP152">
            <v>30897.75</v>
          </cell>
          <cell r="AR152">
            <v>59793.75</v>
          </cell>
          <cell r="AS152">
            <v>44013</v>
          </cell>
          <cell r="AT152">
            <v>44377</v>
          </cell>
          <cell r="AU152" t="str">
            <v>MSP with PNZ and PSZ</v>
          </cell>
          <cell r="AV152">
            <v>43896</v>
          </cell>
          <cell r="AW152" t="str">
            <v>Huynh, K.</v>
          </cell>
          <cell r="BB152" t="str">
            <v>ARC0273438</v>
          </cell>
          <cell r="BC152" t="str">
            <v>P</v>
          </cell>
          <cell r="BD152" t="str">
            <v>Hillman</v>
          </cell>
          <cell r="BE152" t="str">
            <v>Y</v>
          </cell>
          <cell r="BF152" t="str">
            <v>Sub 2</v>
          </cell>
          <cell r="BG152" t="str">
            <v>mlight@ucsd.edu</v>
          </cell>
          <cell r="BH152" t="str">
            <v>PNZ/PSZ only; No MTE set up needed.</v>
          </cell>
          <cell r="BI152">
            <v>0</v>
          </cell>
          <cell r="BJ152">
            <v>30316</v>
          </cell>
          <cell r="BK152" t="str">
            <v>EcoTime</v>
          </cell>
          <cell r="BL152">
            <v>2391.67</v>
          </cell>
          <cell r="BM152">
            <v>16.329999999999998</v>
          </cell>
          <cell r="BN152"/>
          <cell r="BR152">
            <v>69.2</v>
          </cell>
          <cell r="BS152" t="e">
            <v>#N/A</v>
          </cell>
        </row>
        <row r="153">
          <cell r="A153">
            <v>2022</v>
          </cell>
          <cell r="B153">
            <v>303</v>
          </cell>
          <cell r="C153" t="str">
            <v>Medicine</v>
          </cell>
          <cell r="D153" t="str">
            <v>PU</v>
          </cell>
          <cell r="F153" t="str">
            <v>Huynh</v>
          </cell>
          <cell r="G153" t="str">
            <v>MSP</v>
          </cell>
          <cell r="H153" t="str">
            <v>Active</v>
          </cell>
          <cell r="I153">
            <v>10371373</v>
          </cell>
          <cell r="J153" t="e">
            <v>#N/A</v>
          </cell>
          <cell r="K153" t="str">
            <v>Tran, Linh Nhat</v>
          </cell>
          <cell r="L153" t="str">
            <v>Tran</v>
          </cell>
          <cell r="M153" t="str">
            <v>Linh</v>
          </cell>
          <cell r="N153">
            <v>44075</v>
          </cell>
          <cell r="O153">
            <v>44439</v>
          </cell>
          <cell r="P153" t="str">
            <v>0770</v>
          </cell>
          <cell r="Q153" t="str">
            <v>MSP</v>
          </cell>
          <cell r="R153">
            <v>40646695</v>
          </cell>
          <cell r="S153" t="str">
            <v/>
          </cell>
          <cell r="T153" t="str">
            <v>NA</v>
          </cell>
          <cell r="V153">
            <v>207648</v>
          </cell>
          <cell r="W153">
            <v>1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207648</v>
          </cell>
          <cell r="AC153">
            <v>80352</v>
          </cell>
          <cell r="AD153">
            <v>0</v>
          </cell>
          <cell r="AE153">
            <v>288000</v>
          </cell>
          <cell r="AF153">
            <v>288000</v>
          </cell>
          <cell r="AG153">
            <v>1</v>
          </cell>
          <cell r="AH153">
            <v>288000</v>
          </cell>
          <cell r="AI153">
            <v>0</v>
          </cell>
          <cell r="AJ153"/>
          <cell r="AK153"/>
          <cell r="AN153"/>
          <cell r="AO153"/>
          <cell r="AP153"/>
          <cell r="AR153">
            <v>288000</v>
          </cell>
          <cell r="AS153">
            <v>44075</v>
          </cell>
          <cell r="AT153">
            <v>44439</v>
          </cell>
          <cell r="AU153" t="str">
            <v>MSP with PNZ and PSZ</v>
          </cell>
          <cell r="AV153">
            <v>44055</v>
          </cell>
          <cell r="AW153" t="str">
            <v>Huynh, K.</v>
          </cell>
          <cell r="BB153" t="str">
            <v>ARC0282560</v>
          </cell>
          <cell r="BC153" t="str">
            <v>M</v>
          </cell>
          <cell r="BE153" t="str">
            <v>Y</v>
          </cell>
          <cell r="BF153"/>
          <cell r="BG153" t="str">
            <v>lit004@ucsd.edu</v>
          </cell>
          <cell r="BI153">
            <v>0</v>
          </cell>
          <cell r="BJ153">
            <v>30332</v>
          </cell>
          <cell r="BK153">
            <v>24000</v>
          </cell>
          <cell r="BL153">
            <v>17304</v>
          </cell>
          <cell r="BM153">
            <v>6696</v>
          </cell>
          <cell r="BN153"/>
          <cell r="BR153">
            <v>137.93</v>
          </cell>
          <cell r="BS153">
            <v>13717.138500000001</v>
          </cell>
        </row>
        <row r="154">
          <cell r="A154">
            <v>2021</v>
          </cell>
          <cell r="B154">
            <v>303</v>
          </cell>
          <cell r="C154" t="str">
            <v>Medicine</v>
          </cell>
          <cell r="D154" t="str">
            <v>PU</v>
          </cell>
          <cell r="F154" t="str">
            <v>Huynh</v>
          </cell>
          <cell r="G154" t="str">
            <v>MSP</v>
          </cell>
          <cell r="H154" t="str">
            <v>Active</v>
          </cell>
          <cell r="I154">
            <v>10372771</v>
          </cell>
          <cell r="J154" t="e">
            <v>#N/A</v>
          </cell>
          <cell r="K154" t="str">
            <v>Haddadin, Hassan</v>
          </cell>
          <cell r="L154" t="str">
            <v>Haddadin</v>
          </cell>
          <cell r="M154" t="str">
            <v>Hassan</v>
          </cell>
          <cell r="N154">
            <v>44013</v>
          </cell>
          <cell r="O154">
            <v>44377</v>
          </cell>
          <cell r="P154" t="str">
            <v>0770</v>
          </cell>
          <cell r="Q154" t="str">
            <v>MSP</v>
          </cell>
          <cell r="R154">
            <v>40652483</v>
          </cell>
          <cell r="S154" t="str">
            <v/>
          </cell>
          <cell r="T154" t="str">
            <v>NA</v>
          </cell>
          <cell r="V154">
            <v>143500</v>
          </cell>
          <cell r="W154">
            <v>0.2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143500</v>
          </cell>
          <cell r="AC154">
            <v>0</v>
          </cell>
          <cell r="AD154">
            <v>0</v>
          </cell>
          <cell r="AE154">
            <v>143500</v>
          </cell>
          <cell r="AF154">
            <v>143500</v>
          </cell>
          <cell r="AG154">
            <v>0.2</v>
          </cell>
          <cell r="AH154">
            <v>28700</v>
          </cell>
          <cell r="AI154">
            <v>0</v>
          </cell>
          <cell r="AJ154"/>
          <cell r="AK154"/>
          <cell r="AN154"/>
          <cell r="AO154"/>
          <cell r="AP154"/>
          <cell r="AR154">
            <v>28700</v>
          </cell>
          <cell r="AS154">
            <v>44013</v>
          </cell>
          <cell r="AT154">
            <v>44377</v>
          </cell>
          <cell r="AU154" t="str">
            <v>MSP with PNZ and PSZ</v>
          </cell>
          <cell r="AV154">
            <v>43873</v>
          </cell>
          <cell r="AW154" t="str">
            <v>Huynh, K.</v>
          </cell>
          <cell r="BB154" t="str">
            <v>ARC0273297- PSZ/ PNZ payments only</v>
          </cell>
          <cell r="BC154" t="str">
            <v>D</v>
          </cell>
          <cell r="BE154" t="str">
            <v>Y</v>
          </cell>
          <cell r="BF154" t="str">
            <v>Sub 2</v>
          </cell>
          <cell r="BG154" t="str">
            <v>hahaddadin@ucsd.edu</v>
          </cell>
          <cell r="BH154" t="str">
            <v>No MTE; dept submits PSZ</v>
          </cell>
          <cell r="BI154">
            <v>0</v>
          </cell>
          <cell r="BJ154">
            <v>30332</v>
          </cell>
          <cell r="BK154" t="str">
            <v>EcoTime</v>
          </cell>
          <cell r="BL154">
            <v>2391.67</v>
          </cell>
          <cell r="BM154">
            <v>0</v>
          </cell>
          <cell r="BN154"/>
          <cell r="BR154">
            <v>68.73</v>
          </cell>
          <cell r="BS154" t="e">
            <v>#N/A</v>
          </cell>
        </row>
        <row r="155">
          <cell r="A155">
            <v>2021</v>
          </cell>
          <cell r="B155">
            <v>303</v>
          </cell>
          <cell r="C155" t="str">
            <v>Medicine</v>
          </cell>
          <cell r="D155" t="str">
            <v>PU</v>
          </cell>
          <cell r="F155" t="str">
            <v>Huynh</v>
          </cell>
          <cell r="G155" t="str">
            <v>MSP</v>
          </cell>
          <cell r="H155" t="str">
            <v>Active</v>
          </cell>
          <cell r="I155">
            <v>10374184</v>
          </cell>
          <cell r="J155" t="e">
            <v>#N/A</v>
          </cell>
          <cell r="K155" t="str">
            <v>Bailey, Jacob A</v>
          </cell>
          <cell r="L155" t="str">
            <v>Bailey</v>
          </cell>
          <cell r="M155" t="str">
            <v>Jacob</v>
          </cell>
          <cell r="N155">
            <v>44044</v>
          </cell>
          <cell r="O155">
            <v>44377</v>
          </cell>
          <cell r="P155" t="str">
            <v>0772</v>
          </cell>
          <cell r="Q155" t="str">
            <v>MSP</v>
          </cell>
          <cell r="R155">
            <v>40754846</v>
          </cell>
          <cell r="S155" t="str">
            <v/>
          </cell>
          <cell r="T155" t="str">
            <v>NA</v>
          </cell>
          <cell r="V155">
            <v>91900</v>
          </cell>
          <cell r="W155">
            <v>0.2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91900</v>
          </cell>
          <cell r="AC155">
            <v>0</v>
          </cell>
          <cell r="AD155">
            <v>0</v>
          </cell>
          <cell r="AE155">
            <v>91900</v>
          </cell>
          <cell r="AF155">
            <v>91900</v>
          </cell>
          <cell r="AG155">
            <v>0.2</v>
          </cell>
          <cell r="AH155">
            <v>18380</v>
          </cell>
          <cell r="AI155">
            <v>0</v>
          </cell>
          <cell r="AJ155"/>
          <cell r="AK155"/>
          <cell r="AN155"/>
          <cell r="AO155"/>
          <cell r="AP155"/>
          <cell r="AR155">
            <v>18380</v>
          </cell>
          <cell r="AS155">
            <v>44044</v>
          </cell>
          <cell r="AT155">
            <v>44377</v>
          </cell>
          <cell r="AU155" t="str">
            <v>MSP without incentive</v>
          </cell>
          <cell r="AV155">
            <v>44094</v>
          </cell>
          <cell r="BB155" t="str">
            <v>ARC0287828</v>
          </cell>
          <cell r="BC155" t="str">
            <v>X</v>
          </cell>
          <cell r="BE155" t="str">
            <v>Y</v>
          </cell>
          <cell r="BF155" t="str">
            <v>GME</v>
          </cell>
          <cell r="BG155" t="str">
            <v>jbailey@ucsd.edu</v>
          </cell>
          <cell r="BI155">
            <v>0</v>
          </cell>
          <cell r="BJ155">
            <v>30302</v>
          </cell>
          <cell r="BK155" t="str">
            <v>Incentive</v>
          </cell>
          <cell r="BL155">
            <v>1531.67</v>
          </cell>
          <cell r="BM155">
            <v>0</v>
          </cell>
          <cell r="BN155"/>
          <cell r="BR155">
            <v>44.01</v>
          </cell>
          <cell r="BS155" t="e">
            <v>#N/A</v>
          </cell>
        </row>
        <row r="156">
          <cell r="A156">
            <v>2021</v>
          </cell>
          <cell r="B156">
            <v>303</v>
          </cell>
          <cell r="C156" t="str">
            <v>Medicine</v>
          </cell>
          <cell r="D156" t="str">
            <v>PU</v>
          </cell>
          <cell r="F156" t="str">
            <v>Huynh</v>
          </cell>
          <cell r="G156" t="str">
            <v>MSP</v>
          </cell>
          <cell r="H156" t="str">
            <v>Active</v>
          </cell>
          <cell r="I156">
            <v>10375496</v>
          </cell>
          <cell r="J156" t="e">
            <v>#N/A</v>
          </cell>
          <cell r="K156" t="str">
            <v>Husain, Abdurrahman A</v>
          </cell>
          <cell r="L156" t="str">
            <v>Husain</v>
          </cell>
          <cell r="M156" t="str">
            <v>Abdurrahman</v>
          </cell>
          <cell r="N156">
            <v>44013</v>
          </cell>
          <cell r="O156">
            <v>44377</v>
          </cell>
          <cell r="P156" t="str">
            <v>0772</v>
          </cell>
          <cell r="Q156" t="str">
            <v>MSP</v>
          </cell>
          <cell r="R156">
            <v>40653303</v>
          </cell>
          <cell r="S156" t="str">
            <v/>
          </cell>
          <cell r="T156" t="str">
            <v>NA</v>
          </cell>
          <cell r="V156">
            <v>91900</v>
          </cell>
          <cell r="W156">
            <v>0.2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91900</v>
          </cell>
          <cell r="AC156">
            <v>0</v>
          </cell>
          <cell r="AD156">
            <v>0</v>
          </cell>
          <cell r="AE156">
            <v>91900</v>
          </cell>
          <cell r="AF156">
            <v>91900</v>
          </cell>
          <cell r="AG156">
            <v>0.2</v>
          </cell>
          <cell r="AH156">
            <v>18380</v>
          </cell>
          <cell r="AI156">
            <v>0</v>
          </cell>
          <cell r="AJ156"/>
          <cell r="AK156"/>
          <cell r="AN156"/>
          <cell r="AO156"/>
          <cell r="AP156"/>
          <cell r="AR156">
            <v>18380</v>
          </cell>
          <cell r="AS156">
            <v>43647</v>
          </cell>
          <cell r="AT156">
            <v>44012</v>
          </cell>
          <cell r="AU156" t="str">
            <v>MSP without incentive</v>
          </cell>
          <cell r="AV156">
            <v>43873</v>
          </cell>
          <cell r="BB156" t="str">
            <v>ARC0273289 - GME MSP Renewal</v>
          </cell>
          <cell r="BC156" t="str">
            <v>X</v>
          </cell>
          <cell r="BE156" t="str">
            <v>Y</v>
          </cell>
          <cell r="BF156" t="str">
            <v>GME</v>
          </cell>
          <cell r="BG156" t="str">
            <v>aahusain@ucsd.edu</v>
          </cell>
          <cell r="BI156">
            <v>0</v>
          </cell>
          <cell r="BJ156">
            <v>30302</v>
          </cell>
          <cell r="BK156" t="str">
            <v>Incentive</v>
          </cell>
          <cell r="BL156">
            <v>1531.67</v>
          </cell>
          <cell r="BM156">
            <v>0</v>
          </cell>
          <cell r="BN156"/>
          <cell r="BR156">
            <v>44.01</v>
          </cell>
          <cell r="BS156" t="e">
            <v>#N/A</v>
          </cell>
        </row>
        <row r="157">
          <cell r="A157">
            <v>2022</v>
          </cell>
          <cell r="B157">
            <v>303</v>
          </cell>
          <cell r="C157" t="str">
            <v>Medicine</v>
          </cell>
          <cell r="D157" t="str">
            <v>PU</v>
          </cell>
          <cell r="F157" t="str">
            <v>Huynh</v>
          </cell>
          <cell r="G157" t="str">
            <v>MSP</v>
          </cell>
          <cell r="H157" t="str">
            <v>Leave with Pay</v>
          </cell>
          <cell r="I157">
            <v>10375544</v>
          </cell>
          <cell r="J157" t="e">
            <v>#N/A</v>
          </cell>
          <cell r="K157" t="str">
            <v>Gowda, Ashwin Avarekad</v>
          </cell>
          <cell r="L157" t="str">
            <v>Gowda</v>
          </cell>
          <cell r="M157" t="str">
            <v>Ashwin</v>
          </cell>
          <cell r="N157">
            <v>44047</v>
          </cell>
          <cell r="O157">
            <v>44389</v>
          </cell>
          <cell r="P157" t="str">
            <v>0770</v>
          </cell>
          <cell r="Q157" t="str">
            <v>MSP</v>
          </cell>
          <cell r="R157">
            <v>40652230</v>
          </cell>
          <cell r="S157" t="str">
            <v/>
          </cell>
          <cell r="T157" t="str">
            <v>NA</v>
          </cell>
          <cell r="V157">
            <v>168000</v>
          </cell>
          <cell r="W157">
            <v>1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168000</v>
          </cell>
          <cell r="AC157">
            <v>72000</v>
          </cell>
          <cell r="AD157">
            <v>0</v>
          </cell>
          <cell r="AE157">
            <v>240000</v>
          </cell>
          <cell r="AF157">
            <v>240000</v>
          </cell>
          <cell r="AG157">
            <v>1</v>
          </cell>
          <cell r="AH157">
            <v>240000</v>
          </cell>
          <cell r="AI157">
            <v>0</v>
          </cell>
          <cell r="AJ157"/>
          <cell r="AK157"/>
          <cell r="AN157"/>
          <cell r="AO157"/>
          <cell r="AP157"/>
          <cell r="AR157">
            <v>240000</v>
          </cell>
          <cell r="AS157">
            <v>44025</v>
          </cell>
          <cell r="AT157">
            <v>44389</v>
          </cell>
          <cell r="AU157" t="str">
            <v>MSP with PNZ and PSZ</v>
          </cell>
          <cell r="AV157">
            <v>44063</v>
          </cell>
          <cell r="BB157" t="str">
            <v>ARC0288378- MSP revision</v>
          </cell>
          <cell r="BC157" t="str">
            <v>M</v>
          </cell>
          <cell r="BE157" t="str">
            <v>Y</v>
          </cell>
          <cell r="BF157"/>
          <cell r="BG157" t="str">
            <v>agowda@ucsd.edu</v>
          </cell>
          <cell r="BI157">
            <v>0</v>
          </cell>
          <cell r="BJ157">
            <v>30332</v>
          </cell>
          <cell r="BK157">
            <v>20000</v>
          </cell>
          <cell r="BL157">
            <v>14000</v>
          </cell>
          <cell r="BM157">
            <v>6000</v>
          </cell>
          <cell r="BN157"/>
          <cell r="BR157">
            <v>114.94</v>
          </cell>
          <cell r="BS157">
            <v>9248.0723999999991</v>
          </cell>
        </row>
        <row r="158">
          <cell r="A158">
            <v>2022</v>
          </cell>
          <cell r="B158">
            <v>303</v>
          </cell>
          <cell r="C158" t="str">
            <v>Medicine</v>
          </cell>
          <cell r="D158" t="str">
            <v>PU</v>
          </cell>
          <cell r="F158" t="str">
            <v>Huynh</v>
          </cell>
          <cell r="G158" t="str">
            <v>MSP</v>
          </cell>
          <cell r="H158" t="str">
            <v>Inactive</v>
          </cell>
          <cell r="I158">
            <v>10438392</v>
          </cell>
          <cell r="J158" t="e">
            <v>#N/A</v>
          </cell>
          <cell r="K158" t="str">
            <v>Dierksheide, Julie</v>
          </cell>
          <cell r="L158" t="str">
            <v>Dierksheide</v>
          </cell>
          <cell r="M158" t="str">
            <v>Julie</v>
          </cell>
          <cell r="N158">
            <v>44025</v>
          </cell>
          <cell r="O158">
            <v>44389</v>
          </cell>
          <cell r="P158" t="str">
            <v>0770</v>
          </cell>
          <cell r="Q158" t="str">
            <v>MSP</v>
          </cell>
          <cell r="R158">
            <v>40726955</v>
          </cell>
          <cell r="S158" t="str">
            <v/>
          </cell>
          <cell r="T158" t="str">
            <v>NA</v>
          </cell>
          <cell r="V158">
            <v>168000</v>
          </cell>
          <cell r="W158">
            <v>0.2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168000</v>
          </cell>
          <cell r="AC158">
            <v>72000</v>
          </cell>
          <cell r="AD158">
            <v>0</v>
          </cell>
          <cell r="AE158">
            <v>240000</v>
          </cell>
          <cell r="AF158">
            <v>240000</v>
          </cell>
          <cell r="AG158">
            <v>0.2</v>
          </cell>
          <cell r="AH158">
            <v>48000</v>
          </cell>
          <cell r="AI158">
            <v>0</v>
          </cell>
          <cell r="AJ158"/>
          <cell r="AK158"/>
          <cell r="AN158"/>
          <cell r="AO158"/>
          <cell r="AP158"/>
          <cell r="AR158">
            <v>48000</v>
          </cell>
          <cell r="AS158">
            <v>44025</v>
          </cell>
          <cell r="AT158">
            <v>44389</v>
          </cell>
          <cell r="AU158" t="str">
            <v>MSP with PNZ and PSZ</v>
          </cell>
          <cell r="AV158">
            <v>44000</v>
          </cell>
          <cell r="BB158" t="str">
            <v>ARC0286133</v>
          </cell>
          <cell r="BC158" t="str">
            <v>Y</v>
          </cell>
          <cell r="BE158" t="str">
            <v>Y</v>
          </cell>
          <cell r="BF158" t="str">
            <v>Sub 2</v>
          </cell>
          <cell r="BG158" t="str">
            <v>jdierksheide@ucsd.edu</v>
          </cell>
          <cell r="BI158">
            <v>0</v>
          </cell>
          <cell r="BJ158">
            <v>31222</v>
          </cell>
          <cell r="BK158" t="str">
            <v>EcoTime</v>
          </cell>
          <cell r="BL158">
            <v>2800</v>
          </cell>
          <cell r="BM158">
            <v>1200</v>
          </cell>
          <cell r="BN158"/>
          <cell r="BR158">
            <v>114.94</v>
          </cell>
          <cell r="BS158" t="e">
            <v>#N/A</v>
          </cell>
        </row>
        <row r="159">
          <cell r="A159">
            <v>2022</v>
          </cell>
          <cell r="B159">
            <v>303</v>
          </cell>
          <cell r="C159" t="str">
            <v>Medicine</v>
          </cell>
          <cell r="D159" t="str">
            <v>PU</v>
          </cell>
          <cell r="F159" t="str">
            <v>Huynh</v>
          </cell>
          <cell r="G159" t="str">
            <v>MSP</v>
          </cell>
          <cell r="I159">
            <v>10448915</v>
          </cell>
          <cell r="J159" t="e">
            <v>#N/A</v>
          </cell>
          <cell r="K159" t="str">
            <v>Kafi, Aarya</v>
          </cell>
          <cell r="L159" t="str">
            <v>Kafi</v>
          </cell>
          <cell r="M159" t="str">
            <v>Aarya</v>
          </cell>
          <cell r="N159">
            <v>44044</v>
          </cell>
          <cell r="O159">
            <v>44408</v>
          </cell>
          <cell r="P159" t="str">
            <v>0770</v>
          </cell>
          <cell r="Q159" t="str">
            <v>MSP</v>
          </cell>
          <cell r="R159">
            <v>40734280</v>
          </cell>
          <cell r="S159" t="str">
            <v/>
          </cell>
          <cell r="T159" t="str">
            <v>NA</v>
          </cell>
          <cell r="V159">
            <v>196000</v>
          </cell>
          <cell r="W159">
            <v>1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196000</v>
          </cell>
          <cell r="AC159">
            <v>84000</v>
          </cell>
          <cell r="AD159">
            <v>0</v>
          </cell>
          <cell r="AE159">
            <v>280000</v>
          </cell>
          <cell r="AF159">
            <v>280000</v>
          </cell>
          <cell r="AG159">
            <v>1</v>
          </cell>
          <cell r="AH159">
            <v>280000</v>
          </cell>
          <cell r="AI159">
            <v>0</v>
          </cell>
          <cell r="AJ159"/>
          <cell r="AK159"/>
          <cell r="AN159"/>
          <cell r="AO159"/>
          <cell r="AP159"/>
          <cell r="AR159">
            <v>280000</v>
          </cell>
          <cell r="AS159">
            <v>44044</v>
          </cell>
          <cell r="AT159">
            <v>44408</v>
          </cell>
          <cell r="AU159" t="str">
            <v>MSP with PNZ and PSZ</v>
          </cell>
          <cell r="AV159">
            <v>44021</v>
          </cell>
          <cell r="BB159" t="str">
            <v>ARC0287492</v>
          </cell>
          <cell r="BC159" t="str">
            <v>Y</v>
          </cell>
          <cell r="BE159" t="str">
            <v>Y</v>
          </cell>
          <cell r="BF159"/>
          <cell r="BG159" t="str">
            <v>kafi.aarya@gmail.com</v>
          </cell>
          <cell r="BI159">
            <v>0</v>
          </cell>
          <cell r="BK159">
            <v>23333.33</v>
          </cell>
          <cell r="BL159">
            <v>16333.33</v>
          </cell>
          <cell r="BM159">
            <v>7000</v>
          </cell>
          <cell r="BN159"/>
          <cell r="BR159">
            <v>134.1</v>
          </cell>
          <cell r="BS159">
            <v>12587.967000000001</v>
          </cell>
        </row>
        <row r="160">
          <cell r="A160">
            <v>2021</v>
          </cell>
          <cell r="B160">
            <v>303</v>
          </cell>
          <cell r="C160" t="str">
            <v>Medicine</v>
          </cell>
          <cell r="D160" t="str">
            <v>RH</v>
          </cell>
          <cell r="F160" t="str">
            <v>Reyes</v>
          </cell>
          <cell r="G160" t="str">
            <v>MSP</v>
          </cell>
          <cell r="H160" t="str">
            <v>Active</v>
          </cell>
          <cell r="I160">
            <v>10359851</v>
          </cell>
          <cell r="J160" t="e">
            <v>#N/A</v>
          </cell>
          <cell r="K160" t="str">
            <v>Choi, Sun Mi</v>
          </cell>
          <cell r="L160" t="str">
            <v>Choi</v>
          </cell>
          <cell r="M160" t="str">
            <v>Sun Mi</v>
          </cell>
          <cell r="N160">
            <v>44013</v>
          </cell>
          <cell r="O160">
            <v>44377</v>
          </cell>
          <cell r="P160" t="str">
            <v>0772</v>
          </cell>
          <cell r="Q160" t="str">
            <v>MSP</v>
          </cell>
          <cell r="R160">
            <v>40734825</v>
          </cell>
          <cell r="S160" t="str">
            <v/>
          </cell>
          <cell r="T160" t="str">
            <v>NA</v>
          </cell>
          <cell r="V160">
            <v>112000</v>
          </cell>
          <cell r="W160">
            <v>0.2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112000</v>
          </cell>
          <cell r="AC160">
            <v>0</v>
          </cell>
          <cell r="AD160">
            <v>0</v>
          </cell>
          <cell r="AE160">
            <v>112000</v>
          </cell>
          <cell r="AF160">
            <v>112000</v>
          </cell>
          <cell r="AG160">
            <v>0.2</v>
          </cell>
          <cell r="AH160">
            <v>22400</v>
          </cell>
          <cell r="AI160">
            <v>0</v>
          </cell>
          <cell r="AJ160"/>
          <cell r="AK160"/>
          <cell r="AN160"/>
          <cell r="AO160"/>
          <cell r="AP160"/>
          <cell r="AR160">
            <v>22400</v>
          </cell>
          <cell r="AS160">
            <v>44013</v>
          </cell>
          <cell r="AT160">
            <v>44377</v>
          </cell>
          <cell r="AU160" t="str">
            <v>MSP with PNZ only</v>
          </cell>
          <cell r="AV160">
            <v>43951</v>
          </cell>
          <cell r="AW160" t="str">
            <v>Reyes, J.</v>
          </cell>
          <cell r="BB160" t="str">
            <v>ARC0276443</v>
          </cell>
          <cell r="BC160" t="str">
            <v>N</v>
          </cell>
          <cell r="BE160" t="str">
            <v>Y</v>
          </cell>
          <cell r="BF160" t="str">
            <v>Sub 2</v>
          </cell>
          <cell r="BG160" t="str">
            <v>smc049@ucsd.edu</v>
          </cell>
          <cell r="BI160">
            <v>0</v>
          </cell>
          <cell r="BJ160">
            <v>30302</v>
          </cell>
          <cell r="BK160" t="str">
            <v>EcoTime</v>
          </cell>
          <cell r="BL160">
            <v>1866.67</v>
          </cell>
          <cell r="BM160">
            <v>0</v>
          </cell>
          <cell r="BN160"/>
          <cell r="BR160">
            <v>53.64</v>
          </cell>
          <cell r="BS160" t="e">
            <v>#N/A</v>
          </cell>
        </row>
        <row r="161">
          <cell r="A161">
            <v>2021</v>
          </cell>
          <cell r="B161">
            <v>303</v>
          </cell>
          <cell r="C161" t="str">
            <v>Medicine</v>
          </cell>
          <cell r="D161" t="str">
            <v>RH</v>
          </cell>
          <cell r="F161" t="str">
            <v>Reyes</v>
          </cell>
          <cell r="G161" t="str">
            <v>MSP</v>
          </cell>
          <cell r="H161" t="str">
            <v>Active</v>
          </cell>
          <cell r="I161">
            <v>10373902</v>
          </cell>
          <cell r="J161" t="e">
            <v>#N/A</v>
          </cell>
          <cell r="K161" t="str">
            <v>Hepburn, Bonnie</v>
          </cell>
          <cell r="L161" t="str">
            <v>Hepburn</v>
          </cell>
          <cell r="M161" t="str">
            <v>Bonnie</v>
          </cell>
          <cell r="N161">
            <v>43862</v>
          </cell>
          <cell r="O161">
            <v>44227</v>
          </cell>
          <cell r="P161" t="str">
            <v>0770</v>
          </cell>
          <cell r="Q161" t="str">
            <v>MSP</v>
          </cell>
          <cell r="R161">
            <v>40652866</v>
          </cell>
          <cell r="S161" t="str">
            <v/>
          </cell>
          <cell r="T161" t="str">
            <v>NA</v>
          </cell>
          <cell r="V161">
            <v>150002</v>
          </cell>
          <cell r="W161">
            <v>0.05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150002</v>
          </cell>
          <cell r="AC161">
            <v>0</v>
          </cell>
          <cell r="AD161">
            <v>0</v>
          </cell>
          <cell r="AE161">
            <v>150002</v>
          </cell>
          <cell r="AF161">
            <v>150002</v>
          </cell>
          <cell r="AG161">
            <v>0.05</v>
          </cell>
          <cell r="AH161">
            <v>7500.1</v>
          </cell>
          <cell r="AI161">
            <v>0</v>
          </cell>
          <cell r="AJ161"/>
          <cell r="AK161"/>
          <cell r="AN161"/>
          <cell r="AO161"/>
          <cell r="AP161"/>
          <cell r="AR161">
            <v>7500.1</v>
          </cell>
          <cell r="AS161">
            <v>43862</v>
          </cell>
          <cell r="AT161">
            <v>44227</v>
          </cell>
          <cell r="AU161" t="str">
            <v>MSP with PNZ and PSZ</v>
          </cell>
          <cell r="AV161">
            <v>43752</v>
          </cell>
          <cell r="BB161" t="str">
            <v>ARC0265936</v>
          </cell>
          <cell r="BC161" t="str">
            <v>D</v>
          </cell>
          <cell r="BE161" t="str">
            <v>Y</v>
          </cell>
          <cell r="BF161" t="str">
            <v>Sub 2</v>
          </cell>
          <cell r="BG161" t="str">
            <v>bhepburn@ucsd.edu</v>
          </cell>
          <cell r="BH161" t="str">
            <v>Correct as D - Only receives $ PSZ monthly via Dept, no MTE Set up Needed</v>
          </cell>
          <cell r="BI161">
            <v>0</v>
          </cell>
          <cell r="BJ161">
            <v>30330</v>
          </cell>
          <cell r="BK161" t="str">
            <v>EcoTime</v>
          </cell>
          <cell r="BL161">
            <v>625.01</v>
          </cell>
          <cell r="BM161">
            <v>0</v>
          </cell>
          <cell r="BN161"/>
          <cell r="BR161">
            <v>71.84</v>
          </cell>
          <cell r="BS161" t="e">
            <v>#N/A</v>
          </cell>
        </row>
        <row r="162">
          <cell r="A162">
            <v>2021</v>
          </cell>
          <cell r="B162">
            <v>303</v>
          </cell>
          <cell r="C162" t="str">
            <v>Medicine</v>
          </cell>
          <cell r="D162" t="str">
            <v>RM</v>
          </cell>
          <cell r="F162" t="str">
            <v>Huynh</v>
          </cell>
          <cell r="G162" t="str">
            <v>MSP</v>
          </cell>
          <cell r="H162" t="str">
            <v>Active</v>
          </cell>
          <cell r="I162">
            <v>10365569</v>
          </cell>
          <cell r="J162" t="e">
            <v>#N/A</v>
          </cell>
          <cell r="K162" t="str">
            <v>Sheean, Geoffrey</v>
          </cell>
          <cell r="L162" t="str">
            <v>Sheean</v>
          </cell>
          <cell r="M162" t="str">
            <v>Geoffrey</v>
          </cell>
          <cell r="N162">
            <v>43800</v>
          </cell>
          <cell r="O162">
            <v>44165</v>
          </cell>
          <cell r="P162" t="str">
            <v>0770</v>
          </cell>
          <cell r="Q162" t="str">
            <v>MSP</v>
          </cell>
          <cell r="R162">
            <v>40659333</v>
          </cell>
          <cell r="S162" t="str">
            <v/>
          </cell>
          <cell r="T162" t="str">
            <v>NA</v>
          </cell>
          <cell r="V162">
            <v>266000</v>
          </cell>
          <cell r="W162">
            <v>0.05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266000</v>
          </cell>
          <cell r="AC162">
            <v>0</v>
          </cell>
          <cell r="AD162">
            <v>0</v>
          </cell>
          <cell r="AE162">
            <v>266000</v>
          </cell>
          <cell r="AF162">
            <v>266000</v>
          </cell>
          <cell r="AG162">
            <v>0.05</v>
          </cell>
          <cell r="AH162">
            <v>13300</v>
          </cell>
          <cell r="AI162">
            <v>0</v>
          </cell>
          <cell r="AJ162"/>
          <cell r="AK162"/>
          <cell r="AN162"/>
          <cell r="AO162"/>
          <cell r="AP162"/>
          <cell r="AR162">
            <v>13300</v>
          </cell>
          <cell r="AS162">
            <v>43800</v>
          </cell>
          <cell r="AT162">
            <v>44165</v>
          </cell>
          <cell r="AU162" t="str">
            <v>MSP with PNZ and PSZ</v>
          </cell>
          <cell r="AV162">
            <v>43802</v>
          </cell>
          <cell r="AW162" t="str">
            <v>Lee, A.</v>
          </cell>
          <cell r="BB162" t="str">
            <v>Renewal (ARC0261349)</v>
          </cell>
          <cell r="BC162" t="str">
            <v>N</v>
          </cell>
          <cell r="BE162" t="str">
            <v>Y</v>
          </cell>
          <cell r="BF162"/>
          <cell r="BG162" t="str">
            <v>gsheean@ucsd.edu</v>
          </cell>
          <cell r="BI162">
            <v>0</v>
          </cell>
          <cell r="BJ162">
            <v>30332</v>
          </cell>
          <cell r="BK162">
            <v>1108.33</v>
          </cell>
          <cell r="BL162">
            <v>1108.33</v>
          </cell>
          <cell r="BM162">
            <v>0</v>
          </cell>
          <cell r="BN162"/>
          <cell r="BR162">
            <v>127.39</v>
          </cell>
          <cell r="BS162" t="e">
            <v>#N/A</v>
          </cell>
        </row>
        <row r="163">
          <cell r="A163">
            <v>2021</v>
          </cell>
          <cell r="B163">
            <v>304</v>
          </cell>
          <cell r="C163" t="str">
            <v>Neurosciences</v>
          </cell>
          <cell r="D163" t="str">
            <v>NA</v>
          </cell>
          <cell r="F163" t="str">
            <v>Reyes</v>
          </cell>
          <cell r="G163" t="str">
            <v>MSP</v>
          </cell>
          <cell r="I163">
            <v>10286882</v>
          </cell>
          <cell r="J163" t="e">
            <v>#N/A</v>
          </cell>
          <cell r="K163" t="str">
            <v>Skora, Clare</v>
          </cell>
          <cell r="L163" t="str">
            <v>Skora</v>
          </cell>
          <cell r="M163" t="str">
            <v>Clare</v>
          </cell>
          <cell r="N163">
            <v>44075</v>
          </cell>
          <cell r="O163">
            <v>44104</v>
          </cell>
          <cell r="P163" t="str">
            <v>0771</v>
          </cell>
          <cell r="Q163" t="str">
            <v>MSP</v>
          </cell>
          <cell r="R163">
            <v>40721592</v>
          </cell>
          <cell r="S163" t="str">
            <v/>
          </cell>
          <cell r="T163" t="str">
            <v>NA</v>
          </cell>
          <cell r="V163">
            <v>190000</v>
          </cell>
          <cell r="W163">
            <v>1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190000</v>
          </cell>
          <cell r="AC163">
            <v>0</v>
          </cell>
          <cell r="AD163">
            <v>0</v>
          </cell>
          <cell r="AE163">
            <v>190000</v>
          </cell>
          <cell r="AF163">
            <v>190000</v>
          </cell>
          <cell r="AG163">
            <v>1</v>
          </cell>
          <cell r="AH163">
            <v>190000</v>
          </cell>
          <cell r="AI163">
            <v>0</v>
          </cell>
          <cell r="AJ163"/>
          <cell r="AK163"/>
          <cell r="AN163"/>
          <cell r="AO163"/>
          <cell r="AP163"/>
          <cell r="AR163">
            <v>190000</v>
          </cell>
          <cell r="AS163">
            <v>44013</v>
          </cell>
          <cell r="AT163">
            <v>44377</v>
          </cell>
          <cell r="AU163" t="str">
            <v>MSP with PNZ and PSZ</v>
          </cell>
          <cell r="AV163">
            <v>44055</v>
          </cell>
          <cell r="AW163" t="str">
            <v>Reyes, J.</v>
          </cell>
          <cell r="BC163" t="str">
            <v>N</v>
          </cell>
          <cell r="BE163" t="str">
            <v>Y</v>
          </cell>
          <cell r="BF163"/>
          <cell r="BI163">
            <v>0</v>
          </cell>
          <cell r="BK163">
            <v>15833.33</v>
          </cell>
          <cell r="BL163">
            <v>15833.33</v>
          </cell>
          <cell r="BM163">
            <v>0</v>
          </cell>
          <cell r="BN163"/>
          <cell r="BR163">
            <v>91</v>
          </cell>
          <cell r="BS163">
            <v>8281</v>
          </cell>
        </row>
        <row r="164">
          <cell r="A164">
            <v>2021</v>
          </cell>
          <cell r="B164">
            <v>304</v>
          </cell>
          <cell r="C164" t="str">
            <v>Neurosciences</v>
          </cell>
          <cell r="D164" t="str">
            <v>NA</v>
          </cell>
          <cell r="F164" t="str">
            <v>Reyes</v>
          </cell>
          <cell r="G164" t="str">
            <v>MSP</v>
          </cell>
          <cell r="H164" t="str">
            <v>Active</v>
          </cell>
          <cell r="I164">
            <v>10360448</v>
          </cell>
          <cell r="J164" t="e">
            <v>#N/A</v>
          </cell>
          <cell r="K164" t="str">
            <v>Ansari, Hossein</v>
          </cell>
          <cell r="L164" t="str">
            <v>Ansari</v>
          </cell>
          <cell r="M164" t="str">
            <v>Hossein</v>
          </cell>
          <cell r="N164">
            <v>44013</v>
          </cell>
          <cell r="O164">
            <v>44377</v>
          </cell>
          <cell r="P164" t="str">
            <v>0771</v>
          </cell>
          <cell r="Q164" t="str">
            <v>MSP</v>
          </cell>
          <cell r="R164">
            <v>40721685</v>
          </cell>
          <cell r="S164" t="str">
            <v/>
          </cell>
          <cell r="T164" t="str">
            <v>NA</v>
          </cell>
          <cell r="V164">
            <v>130235</v>
          </cell>
          <cell r="W164">
            <v>0.2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130235</v>
          </cell>
          <cell r="AC164">
            <v>55815</v>
          </cell>
          <cell r="AD164">
            <v>0</v>
          </cell>
          <cell r="AE164">
            <v>186050</v>
          </cell>
          <cell r="AF164">
            <v>186050</v>
          </cell>
          <cell r="AG164">
            <v>0.2</v>
          </cell>
          <cell r="AH164">
            <v>37210</v>
          </cell>
          <cell r="AI164">
            <v>0</v>
          </cell>
          <cell r="AJ164"/>
          <cell r="AK164"/>
          <cell r="AN164"/>
          <cell r="AO164"/>
          <cell r="AP164"/>
          <cell r="AR164">
            <v>37210</v>
          </cell>
          <cell r="AS164">
            <v>44013</v>
          </cell>
          <cell r="AT164">
            <v>44377</v>
          </cell>
          <cell r="AU164" t="str">
            <v>MSP with PNZ and PSZ</v>
          </cell>
          <cell r="AV164">
            <v>44001</v>
          </cell>
          <cell r="AW164" t="str">
            <v>Reyes, J.</v>
          </cell>
          <cell r="BC164" t="str">
            <v>y</v>
          </cell>
          <cell r="BE164" t="str">
            <v>Y</v>
          </cell>
          <cell r="BF164" t="str">
            <v>Sub 2</v>
          </cell>
          <cell r="BG164" t="str">
            <v>hoansari@ucsd.edu</v>
          </cell>
          <cell r="BI164">
            <v>0</v>
          </cell>
          <cell r="BJ164">
            <v>30421</v>
          </cell>
          <cell r="BK164" t="str">
            <v>EcoTime</v>
          </cell>
          <cell r="BL164">
            <v>2170.58</v>
          </cell>
          <cell r="BM164">
            <v>930.25</v>
          </cell>
          <cell r="BN164"/>
          <cell r="BR164">
            <v>89.1</v>
          </cell>
          <cell r="BS164">
            <v>712.8</v>
          </cell>
        </row>
        <row r="165">
          <cell r="A165">
            <v>2021</v>
          </cell>
          <cell r="B165">
            <v>304</v>
          </cell>
          <cell r="C165" t="str">
            <v>Neurosciences</v>
          </cell>
          <cell r="D165" t="str">
            <v>NA</v>
          </cell>
          <cell r="F165" t="str">
            <v>Reyes</v>
          </cell>
          <cell r="G165" t="str">
            <v>MSP</v>
          </cell>
          <cell r="H165" t="str">
            <v>Active</v>
          </cell>
          <cell r="I165">
            <v>10360984</v>
          </cell>
          <cell r="J165" t="e">
            <v>#N/A</v>
          </cell>
          <cell r="K165" t="str">
            <v>Alexander, Joshua</v>
          </cell>
          <cell r="L165" t="str">
            <v>Alexander</v>
          </cell>
          <cell r="M165" t="str">
            <v>Joshua</v>
          </cell>
          <cell r="N165">
            <v>44013</v>
          </cell>
          <cell r="O165">
            <v>44377</v>
          </cell>
          <cell r="P165" t="str">
            <v>0770</v>
          </cell>
          <cell r="Q165" t="str">
            <v>MSP</v>
          </cell>
          <cell r="R165">
            <v>40642762</v>
          </cell>
          <cell r="S165" t="str">
            <v/>
          </cell>
          <cell r="T165" t="str">
            <v>NA</v>
          </cell>
          <cell r="V165">
            <v>200000</v>
          </cell>
          <cell r="W165">
            <v>0.15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200000</v>
          </cell>
          <cell r="AC165">
            <v>0</v>
          </cell>
          <cell r="AD165">
            <v>0</v>
          </cell>
          <cell r="AE165">
            <v>200000</v>
          </cell>
          <cell r="AF165">
            <v>200000</v>
          </cell>
          <cell r="AG165">
            <v>0.15</v>
          </cell>
          <cell r="AH165">
            <v>30000</v>
          </cell>
          <cell r="AI165">
            <v>0</v>
          </cell>
          <cell r="AJ165"/>
          <cell r="AK165"/>
          <cell r="AN165"/>
          <cell r="AO165"/>
          <cell r="AP165"/>
          <cell r="AR165">
            <v>30000</v>
          </cell>
          <cell r="AS165">
            <v>44013</v>
          </cell>
          <cell r="AT165">
            <v>44377</v>
          </cell>
          <cell r="AU165" t="str">
            <v>MSP with PNZ and PSZ</v>
          </cell>
          <cell r="AV165">
            <v>43992</v>
          </cell>
          <cell r="AW165" t="str">
            <v>Reyes, J.</v>
          </cell>
          <cell r="BB165" t="str">
            <v>Incentive Pay Only ARC0273384</v>
          </cell>
          <cell r="BC165" t="str">
            <v>D</v>
          </cell>
          <cell r="BE165" t="str">
            <v>Y</v>
          </cell>
          <cell r="BF165" t="str">
            <v>Sub 2</v>
          </cell>
          <cell r="BG165" t="str">
            <v>joalexander@ucsd.edu</v>
          </cell>
          <cell r="BI165">
            <v>0</v>
          </cell>
          <cell r="BJ165">
            <v>30420</v>
          </cell>
          <cell r="BK165" t="str">
            <v>EcoTime</v>
          </cell>
          <cell r="BL165">
            <v>2500</v>
          </cell>
          <cell r="BM165">
            <v>0</v>
          </cell>
          <cell r="BN165"/>
          <cell r="BR165">
            <v>95.79</v>
          </cell>
          <cell r="BS165" t="e">
            <v>#N/A</v>
          </cell>
        </row>
        <row r="166">
          <cell r="A166">
            <v>2021</v>
          </cell>
          <cell r="B166">
            <v>304</v>
          </cell>
          <cell r="C166" t="str">
            <v>Neurosciences</v>
          </cell>
          <cell r="D166" t="str">
            <v>NA</v>
          </cell>
          <cell r="F166" t="str">
            <v>Reyes</v>
          </cell>
          <cell r="G166" t="str">
            <v>MSP</v>
          </cell>
          <cell r="H166" t="str">
            <v>Active</v>
          </cell>
          <cell r="I166">
            <v>10363237</v>
          </cell>
          <cell r="J166" t="e">
            <v>#N/A</v>
          </cell>
          <cell r="K166" t="str">
            <v>Huisa-Garate, Branko</v>
          </cell>
          <cell r="L166" t="str">
            <v>Huisa-Garate</v>
          </cell>
          <cell r="M166" t="str">
            <v>Branko</v>
          </cell>
          <cell r="N166">
            <v>44013</v>
          </cell>
          <cell r="O166">
            <v>44377</v>
          </cell>
          <cell r="P166" t="str">
            <v>0770</v>
          </cell>
          <cell r="Q166" t="str">
            <v>MSP</v>
          </cell>
          <cell r="R166">
            <v>40660314</v>
          </cell>
          <cell r="S166" t="str">
            <v/>
          </cell>
          <cell r="T166" t="str">
            <v>NA</v>
          </cell>
          <cell r="V166">
            <v>224460</v>
          </cell>
          <cell r="W166">
            <v>0.2399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224460</v>
          </cell>
          <cell r="AC166">
            <v>0</v>
          </cell>
          <cell r="AD166">
            <v>0</v>
          </cell>
          <cell r="AE166">
            <v>224460</v>
          </cell>
          <cell r="AF166">
            <v>224460</v>
          </cell>
          <cell r="AG166">
            <v>0.2399</v>
          </cell>
          <cell r="AH166">
            <v>53847.953999999998</v>
          </cell>
          <cell r="AI166">
            <v>0</v>
          </cell>
          <cell r="AJ166"/>
          <cell r="AK166"/>
          <cell r="AN166"/>
          <cell r="AO166"/>
          <cell r="AP166"/>
          <cell r="AR166">
            <v>53847.953999999998</v>
          </cell>
          <cell r="AS166">
            <v>44013</v>
          </cell>
          <cell r="AT166">
            <v>44377</v>
          </cell>
          <cell r="AU166" t="str">
            <v>MSP with PNZ and PSZ</v>
          </cell>
          <cell r="AV166"/>
          <cell r="AW166" t="str">
            <v>Reyes, J.</v>
          </cell>
          <cell r="BB166" t="str">
            <v>ARC0273243</v>
          </cell>
          <cell r="BC166" t="str">
            <v>D</v>
          </cell>
          <cell r="BE166" t="str">
            <v>Y</v>
          </cell>
          <cell r="BF166"/>
          <cell r="BG166" t="str">
            <v>bhuisagarate@ucsd.edu</v>
          </cell>
          <cell r="BI166">
            <v>0</v>
          </cell>
          <cell r="BJ166">
            <v>30420</v>
          </cell>
          <cell r="BK166">
            <v>4487.33</v>
          </cell>
          <cell r="BL166">
            <v>4487.33</v>
          </cell>
          <cell r="BM166">
            <v>0</v>
          </cell>
          <cell r="BN166"/>
          <cell r="BR166">
            <v>107.5</v>
          </cell>
          <cell r="BS166" t="e">
            <v>#N/A</v>
          </cell>
        </row>
        <row r="167">
          <cell r="A167">
            <v>2021</v>
          </cell>
          <cell r="B167">
            <v>304</v>
          </cell>
          <cell r="C167" t="str">
            <v>Neurosciences</v>
          </cell>
          <cell r="D167" t="str">
            <v>NA</v>
          </cell>
          <cell r="F167" t="str">
            <v>Reyes</v>
          </cell>
          <cell r="G167" t="str">
            <v>MSP</v>
          </cell>
          <cell r="H167" t="str">
            <v>Active</v>
          </cell>
          <cell r="I167">
            <v>10363710</v>
          </cell>
          <cell r="J167" t="e">
            <v>#N/A</v>
          </cell>
          <cell r="K167" t="str">
            <v>TROXELL, REGINA MARIE</v>
          </cell>
          <cell r="L167" t="str">
            <v>TROXELL</v>
          </cell>
          <cell r="M167" t="str">
            <v>REGINA</v>
          </cell>
          <cell r="N167">
            <v>43831</v>
          </cell>
          <cell r="O167">
            <v>44104</v>
          </cell>
          <cell r="P167" t="str">
            <v>0772</v>
          </cell>
          <cell r="Q167" t="str">
            <v>MSP</v>
          </cell>
          <cell r="R167">
            <v>40660881</v>
          </cell>
          <cell r="S167" t="str">
            <v/>
          </cell>
          <cell r="T167" t="str">
            <v>NA</v>
          </cell>
          <cell r="V167">
            <v>122570</v>
          </cell>
          <cell r="W167">
            <v>0.2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122570</v>
          </cell>
          <cell r="AC167">
            <v>47430</v>
          </cell>
          <cell r="AD167">
            <v>0</v>
          </cell>
          <cell r="AE167">
            <v>170000</v>
          </cell>
          <cell r="AF167">
            <v>170000</v>
          </cell>
          <cell r="AG167">
            <v>0.2</v>
          </cell>
          <cell r="AH167">
            <v>34000</v>
          </cell>
          <cell r="AI167">
            <v>0</v>
          </cell>
          <cell r="AJ167"/>
          <cell r="AK167"/>
          <cell r="AN167"/>
          <cell r="AO167"/>
          <cell r="AP167"/>
          <cell r="AR167">
            <v>34000</v>
          </cell>
          <cell r="AS167">
            <v>43831</v>
          </cell>
          <cell r="AT167">
            <v>44104</v>
          </cell>
          <cell r="AU167" t="str">
            <v>MSP with PNZ and PSZ</v>
          </cell>
          <cell r="AV167">
            <v>43819</v>
          </cell>
          <cell r="BB167" t="str">
            <v>REVISION EFF 01/01/20</v>
          </cell>
          <cell r="BC167" t="str">
            <v>N</v>
          </cell>
          <cell r="BE167" t="str">
            <v>Y</v>
          </cell>
          <cell r="BF167"/>
          <cell r="BG167" t="str">
            <v>rtroxell@ucsd.edu</v>
          </cell>
          <cell r="BI167">
            <v>0</v>
          </cell>
          <cell r="BJ167">
            <v>30420</v>
          </cell>
          <cell r="BK167">
            <v>2833.33</v>
          </cell>
          <cell r="BL167">
            <v>2042.83</v>
          </cell>
          <cell r="BM167">
            <v>790.5</v>
          </cell>
          <cell r="BN167"/>
          <cell r="BR167">
            <v>81.42</v>
          </cell>
          <cell r="BS167">
            <v>4779.3540000000003</v>
          </cell>
        </row>
        <row r="168">
          <cell r="A168">
            <v>2021</v>
          </cell>
          <cell r="B168">
            <v>304</v>
          </cell>
          <cell r="C168" t="str">
            <v>Neurosciences</v>
          </cell>
          <cell r="D168" t="str">
            <v>NA</v>
          </cell>
          <cell r="F168" t="str">
            <v>Reyes</v>
          </cell>
          <cell r="G168" t="str">
            <v>MSP</v>
          </cell>
          <cell r="H168" t="str">
            <v>Active</v>
          </cell>
          <cell r="I168">
            <v>10365858</v>
          </cell>
          <cell r="J168" t="e">
            <v>#N/A</v>
          </cell>
          <cell r="K168" t="str">
            <v>Murphy, Elizabeth</v>
          </cell>
          <cell r="L168" t="str">
            <v>Murphy</v>
          </cell>
          <cell r="M168" t="str">
            <v>Elizabeth</v>
          </cell>
          <cell r="N168">
            <v>44044</v>
          </cell>
          <cell r="O168">
            <v>44377</v>
          </cell>
          <cell r="P168" t="str">
            <v>0772</v>
          </cell>
          <cell r="Q168" t="str">
            <v>MSP</v>
          </cell>
          <cell r="R168">
            <v>40658054</v>
          </cell>
          <cell r="S168" t="str">
            <v/>
          </cell>
          <cell r="T168" t="str">
            <v>NA</v>
          </cell>
          <cell r="V168">
            <v>140000</v>
          </cell>
          <cell r="W168">
            <v>1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140000</v>
          </cell>
          <cell r="AC168">
            <v>0</v>
          </cell>
          <cell r="AD168">
            <v>0</v>
          </cell>
          <cell r="AE168">
            <v>140000</v>
          </cell>
          <cell r="AF168">
            <v>140000</v>
          </cell>
          <cell r="AG168">
            <v>1</v>
          </cell>
          <cell r="AH168">
            <v>140000</v>
          </cell>
          <cell r="AI168">
            <v>0</v>
          </cell>
          <cell r="AJ168"/>
          <cell r="AK168"/>
          <cell r="AN168"/>
          <cell r="AO168"/>
          <cell r="AP168"/>
          <cell r="AR168">
            <v>140000</v>
          </cell>
          <cell r="AS168">
            <v>44013</v>
          </cell>
          <cell r="AT168">
            <v>44377</v>
          </cell>
          <cell r="AU168" t="str">
            <v>MSP with PNZ and PSZ</v>
          </cell>
          <cell r="AV168">
            <v>44053</v>
          </cell>
          <cell r="AW168" t="str">
            <v>Reyes, J.</v>
          </cell>
          <cell r="BB168" t="str">
            <v>ARC0288161</v>
          </cell>
          <cell r="BC168" t="str">
            <v>D</v>
          </cell>
          <cell r="BE168" t="str">
            <v>Y</v>
          </cell>
          <cell r="BF168"/>
          <cell r="BG168" t="str">
            <v>eareed@ucsd.edu</v>
          </cell>
          <cell r="BI168">
            <v>0</v>
          </cell>
          <cell r="BJ168">
            <v>30420</v>
          </cell>
          <cell r="BK168">
            <v>11666.67</v>
          </cell>
          <cell r="BL168">
            <v>11666.67</v>
          </cell>
          <cell r="BM168">
            <v>0</v>
          </cell>
          <cell r="BN168"/>
          <cell r="BR168">
            <v>67.05</v>
          </cell>
          <cell r="BS168">
            <v>4495.7024999999994</v>
          </cell>
        </row>
        <row r="169">
          <cell r="A169">
            <v>2022</v>
          </cell>
          <cell r="B169">
            <v>304</v>
          </cell>
          <cell r="C169" t="str">
            <v>Neurosciences</v>
          </cell>
          <cell r="D169" t="str">
            <v>NA</v>
          </cell>
          <cell r="F169" t="str">
            <v>Reyes</v>
          </cell>
          <cell r="G169" t="str">
            <v>MSP</v>
          </cell>
          <cell r="H169" t="str">
            <v>Active</v>
          </cell>
          <cell r="I169">
            <v>10369221</v>
          </cell>
          <cell r="J169" t="e">
            <v>#N/A</v>
          </cell>
          <cell r="K169" t="str">
            <v>Nissinen, Janne Kristoffer</v>
          </cell>
          <cell r="L169" t="str">
            <v>Nissinen</v>
          </cell>
          <cell r="M169" t="str">
            <v>Janne</v>
          </cell>
          <cell r="N169">
            <v>44044</v>
          </cell>
          <cell r="O169">
            <v>44408</v>
          </cell>
          <cell r="P169" t="str">
            <v>0770</v>
          </cell>
          <cell r="Q169" t="str">
            <v>MSP</v>
          </cell>
          <cell r="R169">
            <v>40656689</v>
          </cell>
          <cell r="S169" t="str">
            <v/>
          </cell>
          <cell r="T169" t="str">
            <v>NA</v>
          </cell>
          <cell r="V169">
            <v>198900</v>
          </cell>
          <cell r="W169">
            <v>0.5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198900</v>
          </cell>
          <cell r="AC169">
            <v>0</v>
          </cell>
          <cell r="AD169">
            <v>0</v>
          </cell>
          <cell r="AE169">
            <v>198900</v>
          </cell>
          <cell r="AF169">
            <v>198900</v>
          </cell>
          <cell r="AG169">
            <v>0.5</v>
          </cell>
          <cell r="AH169">
            <v>99450</v>
          </cell>
          <cell r="AI169">
            <v>0</v>
          </cell>
          <cell r="AJ169"/>
          <cell r="AK169"/>
          <cell r="AN169"/>
          <cell r="AO169"/>
          <cell r="AP169"/>
          <cell r="AR169">
            <v>99450</v>
          </cell>
          <cell r="AS169">
            <v>44044</v>
          </cell>
          <cell r="AT169">
            <v>44408</v>
          </cell>
          <cell r="AU169" t="str">
            <v>MSP with PSZ only</v>
          </cell>
          <cell r="AV169"/>
          <cell r="AW169" t="str">
            <v>Reyes, J.</v>
          </cell>
          <cell r="BC169" t="str">
            <v>Y</v>
          </cell>
          <cell r="BE169" t="str">
            <v>Y</v>
          </cell>
          <cell r="BF169"/>
          <cell r="BG169" t="str">
            <v>knissinen@ucsd.edu</v>
          </cell>
          <cell r="BI169">
            <v>0</v>
          </cell>
          <cell r="BK169">
            <v>8287.5</v>
          </cell>
          <cell r="BL169">
            <v>8287.5</v>
          </cell>
          <cell r="BM169">
            <v>0</v>
          </cell>
          <cell r="BN169"/>
          <cell r="BR169">
            <v>95.26</v>
          </cell>
          <cell r="BS169">
            <v>9074.4676000000018</v>
          </cell>
        </row>
        <row r="170">
          <cell r="A170">
            <v>2021</v>
          </cell>
          <cell r="B170">
            <v>304</v>
          </cell>
          <cell r="C170" t="str">
            <v>Neurosciences</v>
          </cell>
          <cell r="D170" t="str">
            <v>NA</v>
          </cell>
          <cell r="F170" t="str">
            <v>Reyes</v>
          </cell>
          <cell r="G170" t="str">
            <v>MSP</v>
          </cell>
          <cell r="H170" t="str">
            <v>Active</v>
          </cell>
          <cell r="I170">
            <v>10370855</v>
          </cell>
          <cell r="J170" t="e">
            <v>#N/A</v>
          </cell>
          <cell r="K170" t="str">
            <v>Jablecki, Charles</v>
          </cell>
          <cell r="L170" t="str">
            <v>Jablecki</v>
          </cell>
          <cell r="M170" t="str">
            <v>Charles</v>
          </cell>
          <cell r="N170">
            <v>44013</v>
          </cell>
          <cell r="O170">
            <v>44377</v>
          </cell>
          <cell r="P170" t="str">
            <v>0772</v>
          </cell>
          <cell r="Q170" t="str">
            <v>MSP</v>
          </cell>
          <cell r="R170">
            <v>40656855</v>
          </cell>
          <cell r="S170" t="str">
            <v/>
          </cell>
          <cell r="T170" t="str">
            <v>NA</v>
          </cell>
          <cell r="V170">
            <v>105000</v>
          </cell>
          <cell r="W170">
            <v>0.1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105000</v>
          </cell>
          <cell r="AC170">
            <v>45000</v>
          </cell>
          <cell r="AD170">
            <v>0</v>
          </cell>
          <cell r="AE170">
            <v>150000</v>
          </cell>
          <cell r="AF170">
            <v>150000</v>
          </cell>
          <cell r="AG170">
            <v>0.1</v>
          </cell>
          <cell r="AH170">
            <v>15000</v>
          </cell>
          <cell r="AI170">
            <v>0</v>
          </cell>
          <cell r="AJ170"/>
          <cell r="AK170"/>
          <cell r="AN170"/>
          <cell r="AO170"/>
          <cell r="AP170"/>
          <cell r="AR170">
            <v>15000</v>
          </cell>
          <cell r="AS170">
            <v>44013</v>
          </cell>
          <cell r="AT170">
            <v>44377</v>
          </cell>
          <cell r="AU170" t="str">
            <v>MSP with PNZ and PSZ</v>
          </cell>
          <cell r="AV170"/>
          <cell r="AW170" t="str">
            <v>Reyes, J.</v>
          </cell>
          <cell r="BC170" t="str">
            <v>N</v>
          </cell>
          <cell r="BE170" t="str">
            <v>Y</v>
          </cell>
          <cell r="BF170"/>
          <cell r="BG170" t="str">
            <v>ckjablecki@ucsd.edu</v>
          </cell>
          <cell r="BI170">
            <v>0</v>
          </cell>
          <cell r="BJ170">
            <v>30420</v>
          </cell>
          <cell r="BK170">
            <v>1250</v>
          </cell>
          <cell r="BL170">
            <v>875</v>
          </cell>
          <cell r="BM170">
            <v>375</v>
          </cell>
          <cell r="BN170"/>
          <cell r="BR170">
            <v>71.84</v>
          </cell>
          <cell r="BS170" t="e">
            <v>#N/A</v>
          </cell>
        </row>
        <row r="171">
          <cell r="A171">
            <v>2022</v>
          </cell>
          <cell r="B171">
            <v>304</v>
          </cell>
          <cell r="C171" t="str">
            <v>Neurosciences</v>
          </cell>
          <cell r="D171" t="str">
            <v>NA</v>
          </cell>
          <cell r="F171" t="str">
            <v>Reyes</v>
          </cell>
          <cell r="G171" t="str">
            <v>MSP</v>
          </cell>
          <cell r="H171" t="str">
            <v>Active</v>
          </cell>
          <cell r="I171">
            <v>10371734</v>
          </cell>
          <cell r="J171" t="e">
            <v>#N/A</v>
          </cell>
          <cell r="K171" t="str">
            <v>Lipton, Stuart</v>
          </cell>
          <cell r="L171" t="str">
            <v>Lipton</v>
          </cell>
          <cell r="M171" t="str">
            <v>Stuart</v>
          </cell>
          <cell r="N171">
            <v>44044</v>
          </cell>
          <cell r="O171">
            <v>44408</v>
          </cell>
          <cell r="P171" t="str">
            <v>0770</v>
          </cell>
          <cell r="Q171" t="str">
            <v>MSP</v>
          </cell>
          <cell r="R171">
            <v>40654841</v>
          </cell>
          <cell r="S171" t="str">
            <v/>
          </cell>
          <cell r="T171" t="str">
            <v>NA</v>
          </cell>
          <cell r="V171">
            <v>224600</v>
          </cell>
          <cell r="W171">
            <v>0.17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224600</v>
          </cell>
          <cell r="AC171">
            <v>0</v>
          </cell>
          <cell r="AD171">
            <v>0</v>
          </cell>
          <cell r="AE171">
            <v>224600</v>
          </cell>
          <cell r="AF171">
            <v>224600</v>
          </cell>
          <cell r="AG171">
            <v>0.17</v>
          </cell>
          <cell r="AH171">
            <v>38182</v>
          </cell>
          <cell r="AI171">
            <v>0</v>
          </cell>
          <cell r="AJ171"/>
          <cell r="AK171"/>
          <cell r="AN171"/>
          <cell r="AO171"/>
          <cell r="AP171"/>
          <cell r="AR171">
            <v>38182</v>
          </cell>
          <cell r="AS171">
            <v>44044</v>
          </cell>
          <cell r="AT171">
            <v>44408</v>
          </cell>
          <cell r="AU171" t="str">
            <v>MSP with PSZ only</v>
          </cell>
          <cell r="AV171">
            <v>44046</v>
          </cell>
          <cell r="AW171" t="str">
            <v>Reyes, J.</v>
          </cell>
          <cell r="BB171" t="str">
            <v>ARC0287990</v>
          </cell>
          <cell r="BC171" t="str">
            <v>N</v>
          </cell>
          <cell r="BE171" t="str">
            <v>Y</v>
          </cell>
          <cell r="BF171"/>
          <cell r="BG171" t="str">
            <v>slipton@ucsd.edu</v>
          </cell>
          <cell r="BI171">
            <v>0</v>
          </cell>
          <cell r="BJ171">
            <v>30420</v>
          </cell>
          <cell r="BK171">
            <v>3181.83</v>
          </cell>
          <cell r="BL171">
            <v>3181.83</v>
          </cell>
          <cell r="BM171">
            <v>0</v>
          </cell>
          <cell r="BN171"/>
          <cell r="BR171">
            <v>107.57</v>
          </cell>
          <cell r="BS171" t="e">
            <v>#N/A</v>
          </cell>
        </row>
        <row r="172">
          <cell r="A172">
            <v>2021</v>
          </cell>
          <cell r="B172">
            <v>304</v>
          </cell>
          <cell r="C172" t="str">
            <v>Neurosciences</v>
          </cell>
          <cell r="D172" t="str">
            <v>NA</v>
          </cell>
          <cell r="F172" t="str">
            <v>Reyes</v>
          </cell>
          <cell r="G172" t="str">
            <v>MSP</v>
          </cell>
          <cell r="H172" t="str">
            <v>Active</v>
          </cell>
          <cell r="I172">
            <v>10371792</v>
          </cell>
          <cell r="J172" t="e">
            <v>#N/A</v>
          </cell>
          <cell r="K172" t="str">
            <v>Longardner, Katherine</v>
          </cell>
          <cell r="L172" t="str">
            <v>Longardner</v>
          </cell>
          <cell r="M172" t="str">
            <v>Katherine</v>
          </cell>
          <cell r="N172">
            <v>44013</v>
          </cell>
          <cell r="O172">
            <v>44104</v>
          </cell>
          <cell r="P172" t="str">
            <v>0771</v>
          </cell>
          <cell r="Q172" t="str">
            <v>MSP</v>
          </cell>
          <cell r="R172">
            <v>40720833</v>
          </cell>
          <cell r="S172" t="str">
            <v/>
          </cell>
          <cell r="T172" t="str">
            <v>NA</v>
          </cell>
          <cell r="V172">
            <v>180000</v>
          </cell>
          <cell r="W172">
            <v>1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180000</v>
          </cell>
          <cell r="AC172">
            <v>0</v>
          </cell>
          <cell r="AD172">
            <v>0</v>
          </cell>
          <cell r="AE172">
            <v>180000</v>
          </cell>
          <cell r="AF172">
            <v>180000</v>
          </cell>
          <cell r="AG172">
            <v>1</v>
          </cell>
          <cell r="AH172">
            <v>180000</v>
          </cell>
          <cell r="AI172">
            <v>0</v>
          </cell>
          <cell r="AJ172"/>
          <cell r="AK172"/>
          <cell r="AN172"/>
          <cell r="AO172"/>
          <cell r="AP172"/>
          <cell r="AR172">
            <v>180000</v>
          </cell>
          <cell r="AS172">
            <v>44013</v>
          </cell>
          <cell r="AT172">
            <v>44377</v>
          </cell>
          <cell r="AU172" t="str">
            <v>MSP with PNZ and PSZ</v>
          </cell>
          <cell r="AV172">
            <v>44001</v>
          </cell>
          <cell r="AW172" t="str">
            <v>Reyes, J.</v>
          </cell>
          <cell r="BB172" t="str">
            <v>ARC0285716</v>
          </cell>
          <cell r="BC172" t="str">
            <v>X</v>
          </cell>
          <cell r="BE172" t="str">
            <v>Y</v>
          </cell>
          <cell r="BF172"/>
          <cell r="BG172" t="str">
            <v>klongardner@ucsd.edu</v>
          </cell>
          <cell r="BI172">
            <v>0</v>
          </cell>
          <cell r="BJ172">
            <v>342200</v>
          </cell>
          <cell r="BK172">
            <v>15000</v>
          </cell>
          <cell r="BL172">
            <v>15000</v>
          </cell>
          <cell r="BM172">
            <v>0</v>
          </cell>
          <cell r="BN172"/>
          <cell r="BR172">
            <v>86.21</v>
          </cell>
          <cell r="BS172">
            <v>7432.1640999999991</v>
          </cell>
        </row>
        <row r="173">
          <cell r="A173">
            <v>2021</v>
          </cell>
          <cell r="B173">
            <v>305</v>
          </cell>
          <cell r="C173" t="str">
            <v>Reproductive Medicine</v>
          </cell>
          <cell r="D173" t="str">
            <v>NA</v>
          </cell>
          <cell r="F173" t="str">
            <v>Tam</v>
          </cell>
          <cell r="G173" t="str">
            <v>MSP</v>
          </cell>
          <cell r="I173">
            <v>10288691</v>
          </cell>
          <cell r="J173" t="e">
            <v>#N/A</v>
          </cell>
          <cell r="K173" t="str">
            <v>Coakley, Katherine</v>
          </cell>
          <cell r="L173" t="str">
            <v>Coakley</v>
          </cell>
          <cell r="M173" t="str">
            <v>Katherine</v>
          </cell>
          <cell r="N173">
            <v>44013</v>
          </cell>
          <cell r="O173">
            <v>44377</v>
          </cell>
          <cell r="P173" t="str">
            <v>0772</v>
          </cell>
          <cell r="Q173" t="str">
            <v>MSP</v>
          </cell>
          <cell r="R173">
            <v>40717124</v>
          </cell>
          <cell r="S173" t="str">
            <v/>
          </cell>
          <cell r="T173" t="str">
            <v>NA</v>
          </cell>
          <cell r="V173">
            <v>123500</v>
          </cell>
          <cell r="W173">
            <v>0.2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123500</v>
          </cell>
          <cell r="AC173">
            <v>0</v>
          </cell>
          <cell r="AD173">
            <v>0</v>
          </cell>
          <cell r="AE173">
            <v>123500</v>
          </cell>
          <cell r="AF173">
            <v>123500</v>
          </cell>
          <cell r="AG173">
            <v>0.2</v>
          </cell>
          <cell r="AH173">
            <v>24700</v>
          </cell>
          <cell r="AI173">
            <v>0</v>
          </cell>
          <cell r="AJ173"/>
          <cell r="AK173"/>
          <cell r="AN173"/>
          <cell r="AO173"/>
          <cell r="AP173"/>
          <cell r="AR173">
            <v>24700</v>
          </cell>
          <cell r="AS173">
            <v>44013</v>
          </cell>
          <cell r="AT173">
            <v>44377</v>
          </cell>
          <cell r="AU173" t="str">
            <v>MSP with PNZ only</v>
          </cell>
          <cell r="AV173">
            <v>43994</v>
          </cell>
          <cell r="AW173" t="str">
            <v>Tam, S.</v>
          </cell>
          <cell r="AX173" t="str">
            <v>Tam, S.</v>
          </cell>
          <cell r="BC173" t="str">
            <v>N</v>
          </cell>
          <cell r="BE173" t="str">
            <v>Y</v>
          </cell>
          <cell r="BF173" t="str">
            <v>GME</v>
          </cell>
          <cell r="BG173" t="str">
            <v>kecoakley@ucsd.edu</v>
          </cell>
          <cell r="BI173">
            <v>0</v>
          </cell>
          <cell r="BK173" t="str">
            <v>Incentive</v>
          </cell>
          <cell r="BL173">
            <v>2058.33</v>
          </cell>
          <cell r="BM173">
            <v>0</v>
          </cell>
          <cell r="BN173"/>
          <cell r="BR173">
            <v>59.15</v>
          </cell>
          <cell r="BS173" t="e">
            <v>#N/A</v>
          </cell>
        </row>
        <row r="174">
          <cell r="A174">
            <v>2021</v>
          </cell>
          <cell r="B174">
            <v>305</v>
          </cell>
          <cell r="C174" t="str">
            <v>Reproductive Medicine</v>
          </cell>
          <cell r="D174" t="str">
            <v>NA</v>
          </cell>
          <cell r="F174" t="str">
            <v>Tam</v>
          </cell>
          <cell r="G174" t="str">
            <v>MSP</v>
          </cell>
          <cell r="H174" t="str">
            <v>Active</v>
          </cell>
          <cell r="I174">
            <v>10341215</v>
          </cell>
          <cell r="J174" t="e">
            <v>#N/A</v>
          </cell>
          <cell r="K174" t="str">
            <v>Gupta, Pratima</v>
          </cell>
          <cell r="L174" t="str">
            <v>Gupta</v>
          </cell>
          <cell r="M174" t="str">
            <v>Pratima</v>
          </cell>
          <cell r="N174">
            <v>43862</v>
          </cell>
          <cell r="O174">
            <v>44227</v>
          </cell>
          <cell r="P174" t="str">
            <v>0770</v>
          </cell>
          <cell r="Q174" t="str">
            <v>MSP</v>
          </cell>
          <cell r="R174">
            <v>40648658</v>
          </cell>
          <cell r="S174" t="str">
            <v/>
          </cell>
          <cell r="T174" t="str">
            <v>NA</v>
          </cell>
          <cell r="V174">
            <v>175000</v>
          </cell>
          <cell r="W174">
            <v>0.2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175000</v>
          </cell>
          <cell r="AC174">
            <v>75000</v>
          </cell>
          <cell r="AD174">
            <v>0</v>
          </cell>
          <cell r="AE174">
            <v>250000</v>
          </cell>
          <cell r="AF174">
            <v>250000</v>
          </cell>
          <cell r="AG174">
            <v>0.2</v>
          </cell>
          <cell r="AH174">
            <v>50000</v>
          </cell>
          <cell r="AI174">
            <v>0</v>
          </cell>
          <cell r="AJ174"/>
          <cell r="AK174"/>
          <cell r="AN174"/>
          <cell r="AO174"/>
          <cell r="AP174"/>
          <cell r="AR174">
            <v>50000</v>
          </cell>
          <cell r="AS174">
            <v>43862</v>
          </cell>
          <cell r="AT174">
            <v>44227</v>
          </cell>
          <cell r="AU174" t="str">
            <v>MSP with PSZ only</v>
          </cell>
          <cell r="AV174">
            <v>43838</v>
          </cell>
          <cell r="AW174" t="str">
            <v>Taylor, J.</v>
          </cell>
          <cell r="BB174" t="str">
            <v>Zs only</v>
          </cell>
          <cell r="BC174" t="str">
            <v>D</v>
          </cell>
          <cell r="BE174" t="str">
            <v>Y</v>
          </cell>
          <cell r="BF174" t="str">
            <v>Sub 2</v>
          </cell>
          <cell r="BG174" t="str">
            <v>p3gupta@health.ucsd.edu</v>
          </cell>
          <cell r="BI174">
            <v>0</v>
          </cell>
          <cell r="BJ174">
            <v>30520</v>
          </cell>
          <cell r="BK174" t="str">
            <v>EcoTime</v>
          </cell>
          <cell r="BL174">
            <v>2916.67</v>
          </cell>
          <cell r="BM174">
            <v>1250</v>
          </cell>
          <cell r="BN174"/>
          <cell r="BR174">
            <v>119.73</v>
          </cell>
          <cell r="BS174" t="e">
            <v>#N/A</v>
          </cell>
        </row>
        <row r="175">
          <cell r="A175">
            <v>2022</v>
          </cell>
          <cell r="B175">
            <v>305</v>
          </cell>
          <cell r="C175" t="str">
            <v>Reproductive Medicine</v>
          </cell>
          <cell r="D175" t="str">
            <v>NA</v>
          </cell>
          <cell r="F175" t="str">
            <v>Tam</v>
          </cell>
          <cell r="G175" t="str">
            <v>MSP</v>
          </cell>
          <cell r="I175">
            <v>10347224</v>
          </cell>
          <cell r="J175" t="e">
            <v>#N/A</v>
          </cell>
          <cell r="K175" t="str">
            <v>Klein, David</v>
          </cell>
          <cell r="L175" t="str">
            <v>Klein</v>
          </cell>
          <cell r="M175" t="str">
            <v>David</v>
          </cell>
          <cell r="N175">
            <v>44044</v>
          </cell>
          <cell r="O175">
            <v>44408</v>
          </cell>
          <cell r="P175" t="str">
            <v>0772</v>
          </cell>
          <cell r="Q175" t="str">
            <v>MSP</v>
          </cell>
          <cell r="R175">
            <v>40716601</v>
          </cell>
          <cell r="S175" t="str">
            <v/>
          </cell>
          <cell r="T175" t="str">
            <v>NA</v>
          </cell>
          <cell r="V175">
            <v>168000</v>
          </cell>
          <cell r="W175">
            <v>1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168000</v>
          </cell>
          <cell r="AC175">
            <v>72000</v>
          </cell>
          <cell r="AD175">
            <v>0</v>
          </cell>
          <cell r="AE175">
            <v>240000</v>
          </cell>
          <cell r="AF175">
            <v>240000</v>
          </cell>
          <cell r="AG175">
            <v>1</v>
          </cell>
          <cell r="AH175">
            <v>240000</v>
          </cell>
          <cell r="AI175">
            <v>0</v>
          </cell>
          <cell r="AJ175"/>
          <cell r="AK175"/>
          <cell r="AN175"/>
          <cell r="AO175"/>
          <cell r="AP175"/>
          <cell r="AR175">
            <v>240000</v>
          </cell>
          <cell r="AS175">
            <v>44044</v>
          </cell>
          <cell r="AT175">
            <v>44408</v>
          </cell>
          <cell r="AU175" t="str">
            <v>MSP with PSZ only</v>
          </cell>
          <cell r="AV175">
            <v>43993</v>
          </cell>
          <cell r="AW175" t="str">
            <v>Tam, S.</v>
          </cell>
          <cell r="BB175" t="str">
            <v>ARC0285033 - FIXED</v>
          </cell>
          <cell r="BC175" t="str">
            <v>N</v>
          </cell>
          <cell r="BE175" t="str">
            <v>Y</v>
          </cell>
          <cell r="BF175"/>
          <cell r="BG175" t="str">
            <v>david.klein@ucsf.edu</v>
          </cell>
          <cell r="BI175">
            <v>0</v>
          </cell>
          <cell r="BK175">
            <v>20000</v>
          </cell>
          <cell r="BL175">
            <v>14000</v>
          </cell>
          <cell r="BM175">
            <v>6000</v>
          </cell>
          <cell r="BN175"/>
          <cell r="BR175">
            <v>114.94</v>
          </cell>
          <cell r="BS175">
            <v>9248.0723999999991</v>
          </cell>
        </row>
        <row r="176">
          <cell r="A176">
            <v>2022</v>
          </cell>
          <cell r="B176">
            <v>305</v>
          </cell>
          <cell r="C176" t="str">
            <v>Reproductive Medicine</v>
          </cell>
          <cell r="D176" t="str">
            <v>NA</v>
          </cell>
          <cell r="F176" t="str">
            <v>Tam</v>
          </cell>
          <cell r="G176" t="str">
            <v>MSP</v>
          </cell>
          <cell r="H176" t="str">
            <v>Active</v>
          </cell>
          <cell r="I176">
            <v>10358285</v>
          </cell>
          <cell r="J176" t="e">
            <v>#N/A</v>
          </cell>
          <cell r="K176" t="str">
            <v>ALVARADO, JORGE LUIS</v>
          </cell>
          <cell r="L176" t="str">
            <v>ALVARADO</v>
          </cell>
          <cell r="M176" t="str">
            <v>JORGE LUIS</v>
          </cell>
          <cell r="N176">
            <v>44044</v>
          </cell>
          <cell r="O176">
            <v>44408</v>
          </cell>
          <cell r="P176" t="str">
            <v>0772</v>
          </cell>
          <cell r="Q176" t="str">
            <v>MSP</v>
          </cell>
          <cell r="R176">
            <v>40646557</v>
          </cell>
          <cell r="S176" t="str">
            <v/>
          </cell>
          <cell r="T176" t="str">
            <v>NA</v>
          </cell>
          <cell r="V176">
            <v>173040</v>
          </cell>
          <cell r="W176">
            <v>1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173040</v>
          </cell>
          <cell r="AC176">
            <v>66960</v>
          </cell>
          <cell r="AD176">
            <v>0</v>
          </cell>
          <cell r="AE176">
            <v>240000</v>
          </cell>
          <cell r="AF176">
            <v>240000</v>
          </cell>
          <cell r="AG176">
            <v>1</v>
          </cell>
          <cell r="AH176">
            <v>240000</v>
          </cell>
          <cell r="AI176">
            <v>0</v>
          </cell>
          <cell r="AJ176"/>
          <cell r="AK176"/>
          <cell r="AN176"/>
          <cell r="AO176"/>
          <cell r="AP176"/>
          <cell r="AR176">
            <v>240000</v>
          </cell>
          <cell r="AS176">
            <v>44044</v>
          </cell>
          <cell r="AT176">
            <v>44408</v>
          </cell>
          <cell r="AU176" t="str">
            <v>MSP with PSZ only</v>
          </cell>
          <cell r="AV176">
            <v>44042</v>
          </cell>
          <cell r="AW176" t="str">
            <v>Tam, S.</v>
          </cell>
          <cell r="BB176" t="str">
            <v>ARC0279515</v>
          </cell>
          <cell r="BC176" t="str">
            <v>D</v>
          </cell>
          <cell r="BE176" t="str">
            <v>Y</v>
          </cell>
          <cell r="BF176"/>
          <cell r="BG176" t="str">
            <v>j3alvarado@ucsd.edu</v>
          </cell>
          <cell r="BI176">
            <v>0</v>
          </cell>
          <cell r="BJ176">
            <v>30520</v>
          </cell>
          <cell r="BK176">
            <v>20000</v>
          </cell>
          <cell r="BL176">
            <v>14420</v>
          </cell>
          <cell r="BM176">
            <v>5580</v>
          </cell>
          <cell r="BN176"/>
          <cell r="BR176">
            <v>114.94</v>
          </cell>
          <cell r="BS176">
            <v>9525.0778000000009</v>
          </cell>
        </row>
        <row r="177">
          <cell r="A177">
            <v>2021</v>
          </cell>
          <cell r="B177">
            <v>305</v>
          </cell>
          <cell r="C177" t="str">
            <v>Reproductive Medicine</v>
          </cell>
          <cell r="D177" t="str">
            <v>NA</v>
          </cell>
          <cell r="F177" t="str">
            <v>Tam</v>
          </cell>
          <cell r="G177" t="str">
            <v>MSP</v>
          </cell>
          <cell r="H177" t="str">
            <v>Active</v>
          </cell>
          <cell r="I177">
            <v>10358761</v>
          </cell>
          <cell r="J177" t="e">
            <v>#N/A</v>
          </cell>
          <cell r="K177" t="str">
            <v>Anglin, Helen Paige Leona</v>
          </cell>
          <cell r="L177" t="str">
            <v>Anglin</v>
          </cell>
          <cell r="M177" t="str">
            <v>Helen</v>
          </cell>
          <cell r="N177">
            <v>44013</v>
          </cell>
          <cell r="O177">
            <v>44377</v>
          </cell>
          <cell r="P177" t="str">
            <v>0772</v>
          </cell>
          <cell r="Q177" t="str">
            <v>MSP</v>
          </cell>
          <cell r="R177">
            <v>40646410</v>
          </cell>
          <cell r="S177" t="str">
            <v/>
          </cell>
          <cell r="T177" t="str">
            <v>NA</v>
          </cell>
          <cell r="V177">
            <v>123500</v>
          </cell>
          <cell r="W177">
            <v>0.2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123500</v>
          </cell>
          <cell r="AC177">
            <v>0</v>
          </cell>
          <cell r="AD177">
            <v>0</v>
          </cell>
          <cell r="AE177">
            <v>123500</v>
          </cell>
          <cell r="AF177">
            <v>123500</v>
          </cell>
          <cell r="AG177">
            <v>0.2</v>
          </cell>
          <cell r="AH177">
            <v>24700</v>
          </cell>
          <cell r="AI177">
            <v>0</v>
          </cell>
          <cell r="AJ177"/>
          <cell r="AK177"/>
          <cell r="AN177"/>
          <cell r="AO177"/>
          <cell r="AP177"/>
          <cell r="AR177">
            <v>24700</v>
          </cell>
          <cell r="AS177">
            <v>44013</v>
          </cell>
          <cell r="AT177">
            <v>44377</v>
          </cell>
          <cell r="AU177" t="str">
            <v>MSP with PNZ only</v>
          </cell>
          <cell r="AV177">
            <v>43941</v>
          </cell>
          <cell r="BB177" t="str">
            <v>ARC0273642</v>
          </cell>
          <cell r="BC177" t="str">
            <v>X</v>
          </cell>
          <cell r="BE177" t="str">
            <v>Y</v>
          </cell>
          <cell r="BF177" t="str">
            <v>GME</v>
          </cell>
          <cell r="BG177" t="str">
            <v>hswenson@ucsd.edu</v>
          </cell>
          <cell r="BI177">
            <v>0</v>
          </cell>
          <cell r="BJ177">
            <v>30519</v>
          </cell>
          <cell r="BK177" t="str">
            <v>Incentive</v>
          </cell>
          <cell r="BL177">
            <v>2058.33</v>
          </cell>
          <cell r="BM177">
            <v>0</v>
          </cell>
          <cell r="BN177"/>
          <cell r="BR177">
            <v>59.15</v>
          </cell>
          <cell r="BS177" t="e">
            <v>#N/A</v>
          </cell>
        </row>
        <row r="178">
          <cell r="A178">
            <v>2021</v>
          </cell>
          <cell r="B178">
            <v>305</v>
          </cell>
          <cell r="C178" t="str">
            <v>Reproductive Medicine</v>
          </cell>
          <cell r="D178" t="str">
            <v>NA</v>
          </cell>
          <cell r="F178" t="str">
            <v>Tam</v>
          </cell>
          <cell r="G178" t="str">
            <v>MSP</v>
          </cell>
          <cell r="H178" t="str">
            <v>Active</v>
          </cell>
          <cell r="I178">
            <v>10360569</v>
          </cell>
          <cell r="J178" t="e">
            <v>#N/A</v>
          </cell>
          <cell r="K178" t="str">
            <v>Burnett, Lindsey</v>
          </cell>
          <cell r="L178" t="str">
            <v>Burnett</v>
          </cell>
          <cell r="M178" t="str">
            <v>Lindsey</v>
          </cell>
          <cell r="N178">
            <v>44013</v>
          </cell>
          <cell r="O178">
            <v>44377</v>
          </cell>
          <cell r="P178" t="str">
            <v>0772</v>
          </cell>
          <cell r="Q178" t="str">
            <v>MSP</v>
          </cell>
          <cell r="R178">
            <v>40644189</v>
          </cell>
          <cell r="S178" t="str">
            <v/>
          </cell>
          <cell r="T178" t="str">
            <v>NA</v>
          </cell>
          <cell r="V178">
            <v>123500</v>
          </cell>
          <cell r="W178">
            <v>0.2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123500</v>
          </cell>
          <cell r="AC178">
            <v>0</v>
          </cell>
          <cell r="AD178">
            <v>0</v>
          </cell>
          <cell r="AE178">
            <v>123500</v>
          </cell>
          <cell r="AF178">
            <v>123500</v>
          </cell>
          <cell r="AG178">
            <v>0.2</v>
          </cell>
          <cell r="AH178">
            <v>24700</v>
          </cell>
          <cell r="AI178">
            <v>0</v>
          </cell>
          <cell r="AJ178"/>
          <cell r="AK178"/>
          <cell r="AN178"/>
          <cell r="AO178"/>
          <cell r="AP178"/>
          <cell r="AR178">
            <v>24700</v>
          </cell>
          <cell r="AS178">
            <v>44013</v>
          </cell>
          <cell r="AT178">
            <v>44377</v>
          </cell>
          <cell r="AU178" t="str">
            <v>MSP with PNZ only</v>
          </cell>
          <cell r="AV178">
            <v>43941</v>
          </cell>
          <cell r="AW178" t="str">
            <v>Tam, S.</v>
          </cell>
          <cell r="BB178" t="str">
            <v>ARC0273369</v>
          </cell>
          <cell r="BC178" t="str">
            <v>X</v>
          </cell>
          <cell r="BE178" t="str">
            <v>Y</v>
          </cell>
          <cell r="BF178" t="str">
            <v>GME</v>
          </cell>
          <cell r="BG178" t="str">
            <v>liburnett@ucsd.edu</v>
          </cell>
          <cell r="BI178">
            <v>0</v>
          </cell>
          <cell r="BJ178">
            <v>30519</v>
          </cell>
          <cell r="BK178" t="str">
            <v>Incentive</v>
          </cell>
          <cell r="BL178">
            <v>2058.33</v>
          </cell>
          <cell r="BM178">
            <v>0</v>
          </cell>
          <cell r="BN178"/>
          <cell r="BR178">
            <v>59.15</v>
          </cell>
          <cell r="BS178" t="e">
            <v>#N/A</v>
          </cell>
        </row>
        <row r="179">
          <cell r="A179">
            <v>2021</v>
          </cell>
          <cell r="B179">
            <v>305</v>
          </cell>
          <cell r="C179" t="str">
            <v>Reproductive Medicine</v>
          </cell>
          <cell r="D179" t="str">
            <v>NA</v>
          </cell>
          <cell r="F179" t="str">
            <v>Tam</v>
          </cell>
          <cell r="G179" t="str">
            <v>MSP</v>
          </cell>
          <cell r="H179" t="str">
            <v>Active</v>
          </cell>
          <cell r="I179">
            <v>10360570</v>
          </cell>
          <cell r="J179" t="e">
            <v>#N/A</v>
          </cell>
          <cell r="K179" t="str">
            <v>Melber, Dora</v>
          </cell>
          <cell r="L179" t="str">
            <v>Melber</v>
          </cell>
          <cell r="M179" t="str">
            <v>Dora</v>
          </cell>
          <cell r="N179">
            <v>44013</v>
          </cell>
          <cell r="O179">
            <v>44377</v>
          </cell>
          <cell r="P179" t="str">
            <v>0772</v>
          </cell>
          <cell r="Q179" t="str">
            <v>MSP</v>
          </cell>
          <cell r="R179">
            <v>40644184</v>
          </cell>
          <cell r="S179" t="str">
            <v/>
          </cell>
          <cell r="T179" t="str">
            <v>NA</v>
          </cell>
          <cell r="V179">
            <v>123500</v>
          </cell>
          <cell r="W179">
            <v>0.2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123500</v>
          </cell>
          <cell r="AC179">
            <v>0</v>
          </cell>
          <cell r="AD179">
            <v>0</v>
          </cell>
          <cell r="AE179">
            <v>123500</v>
          </cell>
          <cell r="AF179">
            <v>123500</v>
          </cell>
          <cell r="AG179">
            <v>0.2</v>
          </cell>
          <cell r="AH179">
            <v>24700</v>
          </cell>
          <cell r="AI179">
            <v>0</v>
          </cell>
          <cell r="AJ179"/>
          <cell r="AK179"/>
          <cell r="AN179"/>
          <cell r="AO179"/>
          <cell r="AP179"/>
          <cell r="AR179">
            <v>24700</v>
          </cell>
          <cell r="AS179">
            <v>44013</v>
          </cell>
          <cell r="AT179">
            <v>44377</v>
          </cell>
          <cell r="AU179" t="str">
            <v>MSP with PNZ only</v>
          </cell>
          <cell r="AV179">
            <v>43941</v>
          </cell>
          <cell r="AW179" t="str">
            <v>Tam, S.</v>
          </cell>
          <cell r="BB179" t="str">
            <v>ARC0273368</v>
          </cell>
          <cell r="BC179" t="str">
            <v>X</v>
          </cell>
          <cell r="BE179" t="str">
            <v>Y</v>
          </cell>
          <cell r="BF179" t="str">
            <v>GME</v>
          </cell>
          <cell r="BG179" t="str">
            <v>domelber@ucsd.edu</v>
          </cell>
          <cell r="BI179">
            <v>0</v>
          </cell>
          <cell r="BJ179">
            <v>30519</v>
          </cell>
          <cell r="BK179" t="str">
            <v>Incentive</v>
          </cell>
          <cell r="BL179">
            <v>2058.33</v>
          </cell>
          <cell r="BM179">
            <v>0</v>
          </cell>
          <cell r="BN179"/>
          <cell r="BR179">
            <v>59.15</v>
          </cell>
          <cell r="BS179" t="e">
            <v>#N/A</v>
          </cell>
        </row>
        <row r="180">
          <cell r="A180">
            <v>2021</v>
          </cell>
          <cell r="B180">
            <v>305</v>
          </cell>
          <cell r="C180" t="str">
            <v>Reproductive Medicine</v>
          </cell>
          <cell r="D180" t="str">
            <v>NA</v>
          </cell>
          <cell r="F180" t="str">
            <v>Tam</v>
          </cell>
          <cell r="G180" t="str">
            <v>MSP</v>
          </cell>
          <cell r="I180">
            <v>10360703</v>
          </cell>
          <cell r="J180" t="e">
            <v>#N/A</v>
          </cell>
          <cell r="K180" t="str">
            <v>Gabby, Lauryn</v>
          </cell>
          <cell r="L180" t="str">
            <v>Gabby</v>
          </cell>
          <cell r="M180" t="str">
            <v>Lauryn</v>
          </cell>
          <cell r="N180">
            <v>44013</v>
          </cell>
          <cell r="O180">
            <v>44377</v>
          </cell>
          <cell r="P180" t="str">
            <v>0772</v>
          </cell>
          <cell r="Q180" t="str">
            <v>MSP</v>
          </cell>
          <cell r="R180">
            <v>40720241</v>
          </cell>
          <cell r="S180" t="str">
            <v/>
          </cell>
          <cell r="T180" t="str">
            <v>NA</v>
          </cell>
          <cell r="V180">
            <v>123500</v>
          </cell>
          <cell r="W180">
            <v>0.2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123500</v>
          </cell>
          <cell r="AC180">
            <v>0</v>
          </cell>
          <cell r="AD180">
            <v>0</v>
          </cell>
          <cell r="AE180">
            <v>123500</v>
          </cell>
          <cell r="AF180">
            <v>123500</v>
          </cell>
          <cell r="AG180">
            <v>0.2</v>
          </cell>
          <cell r="AH180">
            <v>24700</v>
          </cell>
          <cell r="AI180">
            <v>0</v>
          </cell>
          <cell r="AJ180"/>
          <cell r="AK180"/>
          <cell r="AN180"/>
          <cell r="AO180"/>
          <cell r="AP180"/>
          <cell r="AR180">
            <v>24700</v>
          </cell>
          <cell r="AS180">
            <v>44013</v>
          </cell>
          <cell r="AT180">
            <v>44377</v>
          </cell>
          <cell r="AU180" t="str">
            <v>MSP with PNZ and PSZ</v>
          </cell>
          <cell r="AV180">
            <v>44001</v>
          </cell>
          <cell r="AW180" t="str">
            <v>Tam, S.</v>
          </cell>
          <cell r="BB180" t="str">
            <v>ARC0285590</v>
          </cell>
          <cell r="BC180" t="str">
            <v>N</v>
          </cell>
          <cell r="BE180" t="str">
            <v>Y</v>
          </cell>
          <cell r="BF180" t="str">
            <v>GME</v>
          </cell>
          <cell r="BG180" t="str">
            <v>lgabby@ucsd.edu</v>
          </cell>
          <cell r="BI180">
            <v>0</v>
          </cell>
          <cell r="BK180" t="str">
            <v>Incentive</v>
          </cell>
          <cell r="BL180">
            <v>2058.33</v>
          </cell>
          <cell r="BM180">
            <v>0</v>
          </cell>
          <cell r="BN180"/>
          <cell r="BR180">
            <v>59.15</v>
          </cell>
          <cell r="BS180" t="e">
            <v>#N/A</v>
          </cell>
        </row>
        <row r="181">
          <cell r="A181">
            <v>2021</v>
          </cell>
          <cell r="B181">
            <v>305</v>
          </cell>
          <cell r="C181" t="str">
            <v>Reproductive Medicine</v>
          </cell>
          <cell r="D181" t="str">
            <v>NA</v>
          </cell>
          <cell r="F181" t="str">
            <v>Tam</v>
          </cell>
          <cell r="G181" t="str">
            <v>MSP</v>
          </cell>
          <cell r="I181">
            <v>10362259</v>
          </cell>
          <cell r="J181" t="e">
            <v>#N/A</v>
          </cell>
          <cell r="K181" t="str">
            <v>Sandoval, Selina</v>
          </cell>
          <cell r="L181" t="str">
            <v>Sandoval</v>
          </cell>
          <cell r="M181" t="str">
            <v>Selina</v>
          </cell>
          <cell r="N181">
            <v>44013</v>
          </cell>
          <cell r="O181">
            <v>44377</v>
          </cell>
          <cell r="P181" t="str">
            <v>0772</v>
          </cell>
          <cell r="Q181" t="str">
            <v>MSP</v>
          </cell>
          <cell r="R181">
            <v>40716511</v>
          </cell>
          <cell r="S181" t="str">
            <v/>
          </cell>
          <cell r="T181" t="str">
            <v>NA</v>
          </cell>
          <cell r="V181">
            <v>91900</v>
          </cell>
          <cell r="W181">
            <v>0.2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91900</v>
          </cell>
          <cell r="AC181">
            <v>31600</v>
          </cell>
          <cell r="AD181">
            <v>0</v>
          </cell>
          <cell r="AE181">
            <v>123500</v>
          </cell>
          <cell r="AF181">
            <v>123500</v>
          </cell>
          <cell r="AG181">
            <v>0.2</v>
          </cell>
          <cell r="AH181">
            <v>24700</v>
          </cell>
          <cell r="AI181">
            <v>0</v>
          </cell>
          <cell r="AJ181"/>
          <cell r="AK181"/>
          <cell r="AN181"/>
          <cell r="AO181"/>
          <cell r="AP181"/>
          <cell r="AR181">
            <v>24700</v>
          </cell>
          <cell r="AS181">
            <v>44013</v>
          </cell>
          <cell r="AT181">
            <v>44377</v>
          </cell>
          <cell r="AU181" t="str">
            <v>MSP with PSZ only</v>
          </cell>
          <cell r="AV181">
            <v>43993</v>
          </cell>
          <cell r="AW181" t="str">
            <v>Tam, S.</v>
          </cell>
          <cell r="BB181" t="str">
            <v>ARC0285011</v>
          </cell>
          <cell r="BC181" t="str">
            <v>N</v>
          </cell>
          <cell r="BE181" t="str">
            <v>Y</v>
          </cell>
          <cell r="BF181" t="str">
            <v>Sub 2</v>
          </cell>
          <cell r="BG181" t="str">
            <v>smsandoval@ucsd.edu</v>
          </cell>
          <cell r="BI181">
            <v>0</v>
          </cell>
          <cell r="BK181" t="str">
            <v>EcoTime</v>
          </cell>
          <cell r="BL181">
            <v>1531.67</v>
          </cell>
          <cell r="BM181">
            <v>526.66999999999996</v>
          </cell>
          <cell r="BN181"/>
          <cell r="BR181">
            <v>59.15</v>
          </cell>
          <cell r="BS181" t="e">
            <v>#N/A</v>
          </cell>
        </row>
        <row r="182">
          <cell r="A182">
            <v>2021</v>
          </cell>
          <cell r="B182">
            <v>305</v>
          </cell>
          <cell r="C182" t="str">
            <v>Reproductive Medicine</v>
          </cell>
          <cell r="D182" t="str">
            <v>NA</v>
          </cell>
          <cell r="F182" t="str">
            <v>Tam</v>
          </cell>
          <cell r="G182" t="str">
            <v>MSP</v>
          </cell>
          <cell r="I182">
            <v>10362260</v>
          </cell>
          <cell r="J182" t="e">
            <v>#N/A</v>
          </cell>
          <cell r="K182" t="str">
            <v>Shah, Nemi</v>
          </cell>
          <cell r="L182" t="str">
            <v>Shah</v>
          </cell>
          <cell r="M182" t="str">
            <v>Nemi</v>
          </cell>
          <cell r="N182">
            <v>44013</v>
          </cell>
          <cell r="O182">
            <v>44377</v>
          </cell>
          <cell r="P182" t="str">
            <v>0772</v>
          </cell>
          <cell r="Q182" t="str">
            <v>MSP</v>
          </cell>
          <cell r="R182">
            <v>40715583</v>
          </cell>
          <cell r="S182" t="str">
            <v/>
          </cell>
          <cell r="T182" t="str">
            <v>NA</v>
          </cell>
          <cell r="V182">
            <v>123500</v>
          </cell>
          <cell r="W182">
            <v>0.2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123500</v>
          </cell>
          <cell r="AC182">
            <v>0</v>
          </cell>
          <cell r="AD182">
            <v>0</v>
          </cell>
          <cell r="AE182">
            <v>123500</v>
          </cell>
          <cell r="AF182">
            <v>123500</v>
          </cell>
          <cell r="AG182">
            <v>0.2</v>
          </cell>
          <cell r="AH182">
            <v>24700</v>
          </cell>
          <cell r="AI182">
            <v>0</v>
          </cell>
          <cell r="AJ182"/>
          <cell r="AK182"/>
          <cell r="AN182"/>
          <cell r="AO182"/>
          <cell r="AP182"/>
          <cell r="AR182">
            <v>24700</v>
          </cell>
          <cell r="AS182">
            <v>44013</v>
          </cell>
          <cell r="AT182">
            <v>44377</v>
          </cell>
          <cell r="AU182" t="str">
            <v>MSP with PNZ only</v>
          </cell>
          <cell r="AV182">
            <v>43989</v>
          </cell>
          <cell r="AW182" t="str">
            <v>Tam, S.</v>
          </cell>
          <cell r="AX182" t="str">
            <v>Tam, S.</v>
          </cell>
          <cell r="BB182" t="str">
            <v>ARC0284882</v>
          </cell>
          <cell r="BC182" t="str">
            <v>N</v>
          </cell>
          <cell r="BE182" t="str">
            <v>Y</v>
          </cell>
          <cell r="BF182" t="str">
            <v>GME</v>
          </cell>
          <cell r="BG182" t="str">
            <v>n6shah@ucsd.edu</v>
          </cell>
          <cell r="BI182">
            <v>0</v>
          </cell>
          <cell r="BK182" t="str">
            <v>Incentive</v>
          </cell>
          <cell r="BL182">
            <v>2058.33</v>
          </cell>
          <cell r="BM182">
            <v>0</v>
          </cell>
          <cell r="BN182"/>
          <cell r="BR182">
            <v>59.15</v>
          </cell>
          <cell r="BS182" t="e">
            <v>#N/A</v>
          </cell>
        </row>
        <row r="183">
          <cell r="A183">
            <v>2021</v>
          </cell>
          <cell r="B183">
            <v>305</v>
          </cell>
          <cell r="C183" t="str">
            <v>Reproductive Medicine</v>
          </cell>
          <cell r="D183" t="str">
            <v>NA</v>
          </cell>
          <cell r="F183" t="str">
            <v>Tam</v>
          </cell>
          <cell r="G183" t="str">
            <v>MSP</v>
          </cell>
          <cell r="H183" t="str">
            <v>Active</v>
          </cell>
          <cell r="I183">
            <v>10363067</v>
          </cell>
          <cell r="J183" t="e">
            <v>#N/A</v>
          </cell>
          <cell r="K183" t="str">
            <v>ZHANG-RUTLEDGE, KATHY TONG</v>
          </cell>
          <cell r="L183" t="str">
            <v>ZHANG-RUTLEDGE</v>
          </cell>
          <cell r="M183" t="str">
            <v>KATHY</v>
          </cell>
          <cell r="N183">
            <v>44013</v>
          </cell>
          <cell r="O183">
            <v>44377</v>
          </cell>
          <cell r="P183" t="str">
            <v>0772</v>
          </cell>
          <cell r="Q183" t="str">
            <v>MSP</v>
          </cell>
          <cell r="R183">
            <v>40662509</v>
          </cell>
          <cell r="S183" t="str">
            <v/>
          </cell>
          <cell r="T183" t="str">
            <v>NA</v>
          </cell>
          <cell r="V183">
            <v>123500</v>
          </cell>
          <cell r="W183">
            <v>0.2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123500</v>
          </cell>
          <cell r="AC183">
            <v>0</v>
          </cell>
          <cell r="AD183">
            <v>0</v>
          </cell>
          <cell r="AE183">
            <v>123500</v>
          </cell>
          <cell r="AF183">
            <v>123500</v>
          </cell>
          <cell r="AG183">
            <v>0.2</v>
          </cell>
          <cell r="AH183">
            <v>24700</v>
          </cell>
          <cell r="AI183">
            <v>0</v>
          </cell>
          <cell r="AJ183"/>
          <cell r="AK183"/>
          <cell r="AN183"/>
          <cell r="AO183"/>
          <cell r="AP183"/>
          <cell r="AR183">
            <v>24700</v>
          </cell>
          <cell r="AS183">
            <v>44013</v>
          </cell>
          <cell r="AT183">
            <v>44377</v>
          </cell>
          <cell r="AU183" t="str">
            <v>MSP with PNZ only</v>
          </cell>
          <cell r="AV183">
            <v>43941</v>
          </cell>
          <cell r="AW183" t="str">
            <v>Tam, S.</v>
          </cell>
          <cell r="BB183" t="str">
            <v>ARC0273639</v>
          </cell>
          <cell r="BC183" t="str">
            <v>X</v>
          </cell>
          <cell r="BE183" t="str">
            <v>Y</v>
          </cell>
          <cell r="BF183" t="str">
            <v>GME</v>
          </cell>
          <cell r="BG183" t="str">
            <v>kzhangrutledge@ucsd.edu</v>
          </cell>
          <cell r="BI183">
            <v>0</v>
          </cell>
          <cell r="BJ183">
            <v>30519</v>
          </cell>
          <cell r="BK183" t="str">
            <v>Incentive</v>
          </cell>
          <cell r="BL183">
            <v>2058.33</v>
          </cell>
          <cell r="BM183">
            <v>0</v>
          </cell>
          <cell r="BN183"/>
          <cell r="BR183">
            <v>59.15</v>
          </cell>
          <cell r="BS183" t="e">
            <v>#N/A</v>
          </cell>
        </row>
        <row r="184">
          <cell r="A184">
            <v>2021</v>
          </cell>
          <cell r="B184">
            <v>305</v>
          </cell>
          <cell r="C184" t="str">
            <v>Reproductive Medicine</v>
          </cell>
          <cell r="D184" t="str">
            <v>NA</v>
          </cell>
          <cell r="F184" t="str">
            <v>Tam</v>
          </cell>
          <cell r="G184" t="str">
            <v>MSP</v>
          </cell>
          <cell r="H184" t="str">
            <v>Active</v>
          </cell>
          <cell r="I184">
            <v>10363839</v>
          </cell>
          <cell r="J184" t="e">
            <v>#N/A</v>
          </cell>
          <cell r="K184" t="str">
            <v>Tilford, Sarah Ashley</v>
          </cell>
          <cell r="L184" t="str">
            <v>Tilford</v>
          </cell>
          <cell r="M184" t="str">
            <v>Sarah</v>
          </cell>
          <cell r="N184">
            <v>44013</v>
          </cell>
          <cell r="O184">
            <v>44377</v>
          </cell>
          <cell r="P184" t="str">
            <v>0772</v>
          </cell>
          <cell r="Q184" t="str">
            <v>MSP</v>
          </cell>
          <cell r="R184">
            <v>40661025</v>
          </cell>
          <cell r="S184" t="str">
            <v/>
          </cell>
          <cell r="T184" t="str">
            <v>NA</v>
          </cell>
          <cell r="V184">
            <v>171360</v>
          </cell>
          <cell r="W184">
            <v>1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171360</v>
          </cell>
          <cell r="AC184">
            <v>73440</v>
          </cell>
          <cell r="AD184">
            <v>0</v>
          </cell>
          <cell r="AE184">
            <v>244800</v>
          </cell>
          <cell r="AF184">
            <v>244800</v>
          </cell>
          <cell r="AG184">
            <v>1</v>
          </cell>
          <cell r="AH184">
            <v>244800</v>
          </cell>
          <cell r="AI184">
            <v>0</v>
          </cell>
          <cell r="AJ184"/>
          <cell r="AK184"/>
          <cell r="AN184"/>
          <cell r="AO184"/>
          <cell r="AP184"/>
          <cell r="AR184">
            <v>244800</v>
          </cell>
          <cell r="AS184">
            <v>44013</v>
          </cell>
          <cell r="AT184">
            <v>44377</v>
          </cell>
          <cell r="AU184" t="str">
            <v>MSP with PSZ only</v>
          </cell>
          <cell r="AV184">
            <v>43998</v>
          </cell>
          <cell r="BB184" t="str">
            <v>ARC0273461 - increase in salary</v>
          </cell>
          <cell r="BC184" t="str">
            <v>D</v>
          </cell>
          <cell r="BE184" t="str">
            <v>Y</v>
          </cell>
          <cell r="BF184"/>
          <cell r="BG184" t="str">
            <v>satilford@ucsd.edu</v>
          </cell>
          <cell r="BI184">
            <v>0</v>
          </cell>
          <cell r="BJ184">
            <v>30520</v>
          </cell>
          <cell r="BK184">
            <v>20400</v>
          </cell>
          <cell r="BL184">
            <v>14280</v>
          </cell>
          <cell r="BM184">
            <v>6120</v>
          </cell>
          <cell r="BN184"/>
          <cell r="BR184">
            <v>117.24</v>
          </cell>
          <cell r="BS184">
            <v>9621.8867999999984</v>
          </cell>
        </row>
        <row r="185">
          <cell r="A185">
            <v>2021</v>
          </cell>
          <cell r="B185">
            <v>305</v>
          </cell>
          <cell r="C185" t="str">
            <v>Reproductive Medicine</v>
          </cell>
          <cell r="D185" t="str">
            <v>NA</v>
          </cell>
          <cell r="F185" t="str">
            <v>Tam</v>
          </cell>
          <cell r="G185" t="str">
            <v>MSP</v>
          </cell>
          <cell r="H185" t="str">
            <v>Active</v>
          </cell>
          <cell r="I185">
            <v>10364864</v>
          </cell>
          <cell r="J185" t="e">
            <v>#N/A</v>
          </cell>
          <cell r="K185" t="str">
            <v>Weber, Akilah</v>
          </cell>
          <cell r="L185" t="str">
            <v>Weber</v>
          </cell>
          <cell r="M185" t="str">
            <v>Akilah</v>
          </cell>
          <cell r="N185">
            <v>43800</v>
          </cell>
          <cell r="O185">
            <v>44165</v>
          </cell>
          <cell r="P185" t="str">
            <v>0770</v>
          </cell>
          <cell r="Q185" t="str">
            <v>MSP</v>
          </cell>
          <cell r="R185">
            <v>40661629</v>
          </cell>
          <cell r="S185" t="str">
            <v/>
          </cell>
          <cell r="T185" t="str">
            <v>NA</v>
          </cell>
          <cell r="V185">
            <v>205237</v>
          </cell>
          <cell r="W185">
            <v>0.8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205237</v>
          </cell>
          <cell r="AC185">
            <v>44763</v>
          </cell>
          <cell r="AD185">
            <v>0</v>
          </cell>
          <cell r="AE185">
            <v>250000</v>
          </cell>
          <cell r="AF185">
            <v>250000</v>
          </cell>
          <cell r="AG185">
            <v>0.8</v>
          </cell>
          <cell r="AH185">
            <v>200000</v>
          </cell>
          <cell r="AI185">
            <v>0</v>
          </cell>
          <cell r="AJ185"/>
          <cell r="AK185"/>
          <cell r="AN185"/>
          <cell r="AO185"/>
          <cell r="AP185"/>
          <cell r="AR185">
            <v>200000</v>
          </cell>
          <cell r="AS185">
            <v>43800</v>
          </cell>
          <cell r="AT185">
            <v>44165</v>
          </cell>
          <cell r="AU185" t="str">
            <v>MSP with PSZ only</v>
          </cell>
          <cell r="AV185">
            <v>43795</v>
          </cell>
          <cell r="AW185" t="str">
            <v>Tam, S.</v>
          </cell>
          <cell r="BB185" t="str">
            <v>MSP renewal</v>
          </cell>
          <cell r="BC185" t="str">
            <v>D</v>
          </cell>
          <cell r="BE185" t="str">
            <v>Y</v>
          </cell>
          <cell r="BF185"/>
          <cell r="BG185" t="str">
            <v>afweber@ucsd.edu</v>
          </cell>
          <cell r="BI185">
            <v>1</v>
          </cell>
          <cell r="BJ185">
            <v>30520</v>
          </cell>
          <cell r="BK185">
            <v>16666.669999999998</v>
          </cell>
          <cell r="BL185">
            <v>13682.47</v>
          </cell>
          <cell r="BM185">
            <v>2984.2</v>
          </cell>
          <cell r="BN185"/>
          <cell r="BR185">
            <v>119.73</v>
          </cell>
          <cell r="BS185">
            <v>11768.261700000001</v>
          </cell>
        </row>
        <row r="186">
          <cell r="A186">
            <v>2021</v>
          </cell>
          <cell r="B186">
            <v>305</v>
          </cell>
          <cell r="C186" t="str">
            <v>Reproductive Medicine</v>
          </cell>
          <cell r="D186" t="str">
            <v>NA</v>
          </cell>
          <cell r="F186" t="str">
            <v>Tam</v>
          </cell>
          <cell r="G186" t="str">
            <v>MSP</v>
          </cell>
          <cell r="H186" t="str">
            <v>Active</v>
          </cell>
          <cell r="I186">
            <v>10365715</v>
          </cell>
          <cell r="J186" t="e">
            <v>#N/A</v>
          </cell>
          <cell r="K186" t="str">
            <v>WITTGROVE, PERRI LYNNE</v>
          </cell>
          <cell r="L186" t="str">
            <v>WITTGROVE</v>
          </cell>
          <cell r="M186" t="str">
            <v>PERRI</v>
          </cell>
          <cell r="N186">
            <v>43739</v>
          </cell>
          <cell r="O186">
            <v>44104</v>
          </cell>
          <cell r="P186" t="str">
            <v>0770</v>
          </cell>
          <cell r="Q186" t="str">
            <v>MSP</v>
          </cell>
          <cell r="R186">
            <v>40661973</v>
          </cell>
          <cell r="S186" t="str">
            <v/>
          </cell>
          <cell r="T186" t="str">
            <v>NA</v>
          </cell>
          <cell r="V186">
            <v>288616</v>
          </cell>
          <cell r="W186">
            <v>1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288616</v>
          </cell>
          <cell r="AC186">
            <v>0</v>
          </cell>
          <cell r="AD186">
            <v>0</v>
          </cell>
          <cell r="AE186">
            <v>288616</v>
          </cell>
          <cell r="AF186">
            <v>288616</v>
          </cell>
          <cell r="AG186">
            <v>1</v>
          </cell>
          <cell r="AH186">
            <v>288616</v>
          </cell>
          <cell r="AI186">
            <v>0</v>
          </cell>
          <cell r="AJ186"/>
          <cell r="AK186"/>
          <cell r="AN186"/>
          <cell r="AO186"/>
          <cell r="AP186"/>
          <cell r="AR186">
            <v>288616</v>
          </cell>
          <cell r="AS186">
            <v>43739</v>
          </cell>
          <cell r="AT186">
            <v>44104</v>
          </cell>
          <cell r="AU186" t="str">
            <v>MSP with PSZ only</v>
          </cell>
          <cell r="AV186">
            <v>43733</v>
          </cell>
          <cell r="AW186" t="str">
            <v>Tam, S.</v>
          </cell>
          <cell r="BB186" t="str">
            <v>ARC0254178 - BASE + PSZ only</v>
          </cell>
          <cell r="BC186" t="str">
            <v>D</v>
          </cell>
          <cell r="BE186" t="str">
            <v>Y</v>
          </cell>
          <cell r="BF186"/>
          <cell r="BG186" t="str">
            <v>pwittgrove@ucsd.edu</v>
          </cell>
          <cell r="BI186">
            <v>0</v>
          </cell>
          <cell r="BJ186">
            <v>30520</v>
          </cell>
          <cell r="BK186">
            <v>24051.33</v>
          </cell>
          <cell r="BL186">
            <v>24051.33</v>
          </cell>
          <cell r="BM186">
            <v>0</v>
          </cell>
          <cell r="BN186"/>
          <cell r="BR186">
            <v>138.22999999999999</v>
          </cell>
          <cell r="BS186">
            <v>19107.532899999998</v>
          </cell>
        </row>
        <row r="187">
          <cell r="A187">
            <v>2021</v>
          </cell>
          <cell r="B187">
            <v>305</v>
          </cell>
          <cell r="C187" t="str">
            <v>Reproductive Medicine</v>
          </cell>
          <cell r="D187" t="str">
            <v>NA</v>
          </cell>
          <cell r="F187" t="str">
            <v>Tam</v>
          </cell>
          <cell r="G187" t="str">
            <v>MSP</v>
          </cell>
          <cell r="H187" t="str">
            <v>Active</v>
          </cell>
          <cell r="I187">
            <v>10366273</v>
          </cell>
          <cell r="J187" t="e">
            <v>#N/A</v>
          </cell>
          <cell r="K187" t="str">
            <v>Rieger, Mary Micaela</v>
          </cell>
          <cell r="L187" t="str">
            <v>Rieger</v>
          </cell>
          <cell r="M187" t="str">
            <v>Mary</v>
          </cell>
          <cell r="N187">
            <v>44013</v>
          </cell>
          <cell r="O187">
            <v>44377</v>
          </cell>
          <cell r="P187" t="str">
            <v>0772</v>
          </cell>
          <cell r="Q187" t="str">
            <v>MSP</v>
          </cell>
          <cell r="R187">
            <v>40658228</v>
          </cell>
          <cell r="S187" t="str">
            <v/>
          </cell>
          <cell r="T187" t="str">
            <v>NA</v>
          </cell>
          <cell r="V187">
            <v>123500</v>
          </cell>
          <cell r="W187">
            <v>0.2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123500</v>
          </cell>
          <cell r="AC187">
            <v>0</v>
          </cell>
          <cell r="AD187">
            <v>0</v>
          </cell>
          <cell r="AE187">
            <v>123500</v>
          </cell>
          <cell r="AF187">
            <v>123500</v>
          </cell>
          <cell r="AG187">
            <v>0.2</v>
          </cell>
          <cell r="AH187">
            <v>24700</v>
          </cell>
          <cell r="AI187">
            <v>0</v>
          </cell>
          <cell r="AJ187"/>
          <cell r="AK187"/>
          <cell r="AN187"/>
          <cell r="AO187"/>
          <cell r="AP187"/>
          <cell r="AR187">
            <v>24700</v>
          </cell>
          <cell r="AS187">
            <v>44013</v>
          </cell>
          <cell r="AT187">
            <v>44377</v>
          </cell>
          <cell r="AU187" t="str">
            <v>MSP with PNZ only</v>
          </cell>
          <cell r="AV187">
            <v>43941</v>
          </cell>
          <cell r="BB187" t="str">
            <v>ARC0273640: Grade B</v>
          </cell>
          <cell r="BC187" t="str">
            <v>X</v>
          </cell>
          <cell r="BE187" t="str">
            <v>Y</v>
          </cell>
          <cell r="BF187" t="str">
            <v>GME</v>
          </cell>
          <cell r="BG187" t="str">
            <v>mrieger@ucsd.edu</v>
          </cell>
          <cell r="BI187">
            <v>0</v>
          </cell>
          <cell r="BJ187">
            <v>30519</v>
          </cell>
          <cell r="BK187" t="str">
            <v>Incentive</v>
          </cell>
          <cell r="BL187">
            <v>2058.33</v>
          </cell>
          <cell r="BM187">
            <v>0</v>
          </cell>
          <cell r="BN187"/>
          <cell r="BR187">
            <v>59.15</v>
          </cell>
          <cell r="BS187" t="e">
            <v>#N/A</v>
          </cell>
        </row>
        <row r="188">
          <cell r="A188">
            <v>2021</v>
          </cell>
          <cell r="B188">
            <v>305</v>
          </cell>
          <cell r="C188" t="str">
            <v>Reproductive Medicine</v>
          </cell>
          <cell r="D188" t="str">
            <v>NA</v>
          </cell>
          <cell r="F188" t="str">
            <v>Tam</v>
          </cell>
          <cell r="G188" t="str">
            <v>MSP</v>
          </cell>
          <cell r="H188" t="str">
            <v>Active</v>
          </cell>
          <cell r="I188">
            <v>10367848</v>
          </cell>
          <cell r="J188" t="e">
            <v>#N/A</v>
          </cell>
          <cell r="K188" t="str">
            <v>Jou, Jessica</v>
          </cell>
          <cell r="L188" t="str">
            <v>Jou</v>
          </cell>
          <cell r="M188" t="str">
            <v>Jessica</v>
          </cell>
          <cell r="N188">
            <v>44013</v>
          </cell>
          <cell r="O188">
            <v>44377</v>
          </cell>
          <cell r="P188" t="str">
            <v>0772</v>
          </cell>
          <cell r="Q188" t="str">
            <v>MSP</v>
          </cell>
          <cell r="R188">
            <v>40651000</v>
          </cell>
          <cell r="S188" t="str">
            <v/>
          </cell>
          <cell r="T188" t="str">
            <v>NA</v>
          </cell>
          <cell r="V188">
            <v>123500</v>
          </cell>
          <cell r="W188">
            <v>0.2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123500</v>
          </cell>
          <cell r="AC188">
            <v>0</v>
          </cell>
          <cell r="AD188">
            <v>0</v>
          </cell>
          <cell r="AE188">
            <v>123500</v>
          </cell>
          <cell r="AF188">
            <v>123500</v>
          </cell>
          <cell r="AG188">
            <v>0.2</v>
          </cell>
          <cell r="AH188">
            <v>24700</v>
          </cell>
          <cell r="AI188">
            <v>0</v>
          </cell>
          <cell r="AJ188"/>
          <cell r="AK188"/>
          <cell r="AN188"/>
          <cell r="AO188"/>
          <cell r="AP188"/>
          <cell r="AR188">
            <v>24700</v>
          </cell>
          <cell r="AS188">
            <v>44013</v>
          </cell>
          <cell r="AT188">
            <v>44377</v>
          </cell>
          <cell r="AU188" t="str">
            <v>MSP with PNZ only</v>
          </cell>
          <cell r="AV188">
            <v>43941</v>
          </cell>
          <cell r="AW188" t="str">
            <v>Tam, S.</v>
          </cell>
          <cell r="BB188" t="str">
            <v>ARC0273641</v>
          </cell>
          <cell r="BC188" t="str">
            <v>X</v>
          </cell>
          <cell r="BE188" t="str">
            <v>Y</v>
          </cell>
          <cell r="BF188" t="str">
            <v>GME</v>
          </cell>
          <cell r="BG188" t="str">
            <v>j1jou@ucsd.edu</v>
          </cell>
          <cell r="BI188">
            <v>0</v>
          </cell>
          <cell r="BJ188">
            <v>30519</v>
          </cell>
          <cell r="BK188" t="str">
            <v>Incentive</v>
          </cell>
          <cell r="BL188">
            <v>2058.33</v>
          </cell>
          <cell r="BM188">
            <v>0</v>
          </cell>
          <cell r="BN188"/>
          <cell r="BR188">
            <v>59.15</v>
          </cell>
          <cell r="BS188" t="e">
            <v>#N/A</v>
          </cell>
        </row>
        <row r="189">
          <cell r="A189">
            <v>2021</v>
          </cell>
          <cell r="B189">
            <v>305</v>
          </cell>
          <cell r="C189" t="str">
            <v>Reproductive Medicine</v>
          </cell>
          <cell r="D189" t="str">
            <v>NA</v>
          </cell>
          <cell r="F189" t="str">
            <v>Tam</v>
          </cell>
          <cell r="G189" t="str">
            <v>MSP</v>
          </cell>
          <cell r="H189" t="str">
            <v>Active</v>
          </cell>
          <cell r="I189">
            <v>10368401</v>
          </cell>
          <cell r="J189" t="e">
            <v>#N/A</v>
          </cell>
          <cell r="K189" t="str">
            <v>Economou, Nicole Irene</v>
          </cell>
          <cell r="L189" t="str">
            <v>Economou</v>
          </cell>
          <cell r="M189" t="str">
            <v>Nicole Irene</v>
          </cell>
          <cell r="N189">
            <v>44013</v>
          </cell>
          <cell r="O189">
            <v>44377</v>
          </cell>
          <cell r="P189" t="str">
            <v>0772</v>
          </cell>
          <cell r="Q189" t="str">
            <v>MSP</v>
          </cell>
          <cell r="R189">
            <v>40651154</v>
          </cell>
          <cell r="S189" t="str">
            <v/>
          </cell>
          <cell r="T189" t="str">
            <v>NA</v>
          </cell>
          <cell r="V189">
            <v>91900</v>
          </cell>
          <cell r="W189">
            <v>0.2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91900</v>
          </cell>
          <cell r="AC189">
            <v>31600</v>
          </cell>
          <cell r="AD189">
            <v>0</v>
          </cell>
          <cell r="AE189">
            <v>123500</v>
          </cell>
          <cell r="AF189">
            <v>123500</v>
          </cell>
          <cell r="AG189">
            <v>0.2</v>
          </cell>
          <cell r="AH189">
            <v>24700</v>
          </cell>
          <cell r="AI189">
            <v>0</v>
          </cell>
          <cell r="AJ189"/>
          <cell r="AK189"/>
          <cell r="AN189"/>
          <cell r="AO189"/>
          <cell r="AP189"/>
          <cell r="AR189">
            <v>24700</v>
          </cell>
          <cell r="AS189">
            <v>44013</v>
          </cell>
          <cell r="AT189">
            <v>44377</v>
          </cell>
          <cell r="AU189" t="str">
            <v>MSP without incentive</v>
          </cell>
          <cell r="AV189">
            <v>43941</v>
          </cell>
          <cell r="AW189" t="str">
            <v>Tam, S.</v>
          </cell>
          <cell r="BB189" t="str">
            <v>ARC0273412</v>
          </cell>
          <cell r="BC189" t="str">
            <v>X</v>
          </cell>
          <cell r="BE189" t="str">
            <v>Y</v>
          </cell>
          <cell r="BF189" t="str">
            <v>Sub 2</v>
          </cell>
          <cell r="BG189" t="str">
            <v>neconomou@ucsd.edu</v>
          </cell>
          <cell r="BI189">
            <v>0</v>
          </cell>
          <cell r="BJ189">
            <v>30519</v>
          </cell>
          <cell r="BK189" t="str">
            <v>EcoTime</v>
          </cell>
          <cell r="BL189">
            <v>1531.67</v>
          </cell>
          <cell r="BM189">
            <v>526.66999999999996</v>
          </cell>
          <cell r="BN189"/>
          <cell r="BR189">
            <v>59.15</v>
          </cell>
          <cell r="BS189" t="e">
            <v>#N/A</v>
          </cell>
        </row>
        <row r="190">
          <cell r="A190">
            <v>2021</v>
          </cell>
          <cell r="B190">
            <v>305</v>
          </cell>
          <cell r="C190" t="str">
            <v>Reproductive Medicine</v>
          </cell>
          <cell r="D190" t="str">
            <v>NA</v>
          </cell>
          <cell r="F190" t="str">
            <v>Tam</v>
          </cell>
          <cell r="G190" t="str">
            <v>MSP</v>
          </cell>
          <cell r="H190" t="str">
            <v>Active</v>
          </cell>
          <cell r="I190">
            <v>10370008</v>
          </cell>
          <cell r="J190" t="e">
            <v>#N/A</v>
          </cell>
          <cell r="K190" t="str">
            <v>MACKAY, GILLIAN</v>
          </cell>
          <cell r="L190" t="str">
            <v>MACKAY</v>
          </cell>
          <cell r="M190" t="str">
            <v>GILLIAN</v>
          </cell>
          <cell r="N190">
            <v>43746</v>
          </cell>
          <cell r="O190">
            <v>44111</v>
          </cell>
          <cell r="P190" t="str">
            <v>0771</v>
          </cell>
          <cell r="Q190" t="str">
            <v>MSP</v>
          </cell>
          <cell r="R190">
            <v>40651607</v>
          </cell>
          <cell r="S190" t="str">
            <v/>
          </cell>
          <cell r="T190" t="str">
            <v>NA</v>
          </cell>
          <cell r="V190">
            <v>180250</v>
          </cell>
          <cell r="W190">
            <v>0.9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180250</v>
          </cell>
          <cell r="AC190">
            <v>69750</v>
          </cell>
          <cell r="AD190">
            <v>0</v>
          </cell>
          <cell r="AE190">
            <v>250000</v>
          </cell>
          <cell r="AF190">
            <v>250000</v>
          </cell>
          <cell r="AG190">
            <v>0.9</v>
          </cell>
          <cell r="AH190">
            <v>225000</v>
          </cell>
          <cell r="AI190">
            <v>0</v>
          </cell>
          <cell r="AJ190"/>
          <cell r="AK190"/>
          <cell r="AN190"/>
          <cell r="AO190"/>
          <cell r="AP190"/>
          <cell r="AR190">
            <v>225000</v>
          </cell>
          <cell r="AS190">
            <v>43746</v>
          </cell>
          <cell r="AT190">
            <v>44111</v>
          </cell>
          <cell r="AU190" t="str">
            <v>MSP with PSZ only</v>
          </cell>
          <cell r="AV190">
            <v>43725</v>
          </cell>
          <cell r="AW190" t="str">
            <v>Tam, S.</v>
          </cell>
          <cell r="AX190" t="str">
            <v>Tam, S.</v>
          </cell>
          <cell r="BC190" t="str">
            <v>D</v>
          </cell>
          <cell r="BE190" t="str">
            <v>Y</v>
          </cell>
          <cell r="BF190"/>
          <cell r="BG190" t="str">
            <v>gmackay@ucsd.edu</v>
          </cell>
          <cell r="BI190">
            <v>0</v>
          </cell>
          <cell r="BJ190">
            <v>30520</v>
          </cell>
          <cell r="BK190">
            <v>18750</v>
          </cell>
          <cell r="BL190">
            <v>13518.75</v>
          </cell>
          <cell r="BM190">
            <v>5231.25</v>
          </cell>
          <cell r="BN190"/>
          <cell r="BR190">
            <v>119.73</v>
          </cell>
          <cell r="BS190">
            <v>10336.2909</v>
          </cell>
        </row>
        <row r="191">
          <cell r="A191">
            <v>2021</v>
          </cell>
          <cell r="B191">
            <v>305</v>
          </cell>
          <cell r="C191" t="str">
            <v>Reproductive Medicine</v>
          </cell>
          <cell r="D191" t="str">
            <v>NA</v>
          </cell>
          <cell r="F191" t="str">
            <v>Tam</v>
          </cell>
          <cell r="G191" t="str">
            <v>MSP</v>
          </cell>
          <cell r="H191" t="str">
            <v>Active</v>
          </cell>
          <cell r="I191">
            <v>10370333</v>
          </cell>
          <cell r="J191" t="e">
            <v>#N/A</v>
          </cell>
          <cell r="K191" t="str">
            <v>Parker, William Howard</v>
          </cell>
          <cell r="L191" t="str">
            <v>Parker</v>
          </cell>
          <cell r="M191" t="str">
            <v>William Howard</v>
          </cell>
          <cell r="N191">
            <v>43800</v>
          </cell>
          <cell r="O191">
            <v>44165</v>
          </cell>
          <cell r="P191" t="str">
            <v>0770</v>
          </cell>
          <cell r="Q191" t="str">
            <v>MSP</v>
          </cell>
          <cell r="R191">
            <v>40657204</v>
          </cell>
          <cell r="S191" t="str">
            <v/>
          </cell>
          <cell r="T191" t="str">
            <v>NA</v>
          </cell>
          <cell r="V191">
            <v>212541</v>
          </cell>
          <cell r="W191">
            <v>0.51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212541</v>
          </cell>
          <cell r="AC191">
            <v>73659</v>
          </cell>
          <cell r="AD191">
            <v>0</v>
          </cell>
          <cell r="AE191">
            <v>286200</v>
          </cell>
          <cell r="AF191">
            <v>286200</v>
          </cell>
          <cell r="AG191">
            <v>0.51</v>
          </cell>
          <cell r="AH191">
            <v>145962</v>
          </cell>
          <cell r="AI191">
            <v>0</v>
          </cell>
          <cell r="AJ191"/>
          <cell r="AK191"/>
          <cell r="AN191"/>
          <cell r="AO191"/>
          <cell r="AP191"/>
          <cell r="AR191">
            <v>145962</v>
          </cell>
          <cell r="AS191">
            <v>43800</v>
          </cell>
          <cell r="AT191">
            <v>44165</v>
          </cell>
          <cell r="AU191" t="str">
            <v>MSP with PSZ only</v>
          </cell>
          <cell r="AV191">
            <v>43795</v>
          </cell>
          <cell r="AW191" t="str">
            <v>Tam, S.</v>
          </cell>
          <cell r="BC191" t="str">
            <v>D</v>
          </cell>
          <cell r="BE191" t="str">
            <v>Y</v>
          </cell>
          <cell r="BF191"/>
          <cell r="BG191" t="str">
            <v>w1parker@ucsd.edu</v>
          </cell>
          <cell r="BI191">
            <v>0</v>
          </cell>
          <cell r="BJ191">
            <v>30520</v>
          </cell>
          <cell r="BK191">
            <v>12163.5</v>
          </cell>
          <cell r="BL191">
            <v>9032.99</v>
          </cell>
          <cell r="BM191">
            <v>3130.51</v>
          </cell>
          <cell r="BN191"/>
          <cell r="BR191">
            <v>137.07</v>
          </cell>
          <cell r="BS191">
            <v>13952.355299999999</v>
          </cell>
        </row>
        <row r="192">
          <cell r="A192">
            <v>2021</v>
          </cell>
          <cell r="B192">
            <v>305</v>
          </cell>
          <cell r="C192" t="str">
            <v>Reproductive Medicine</v>
          </cell>
          <cell r="D192" t="str">
            <v>NA</v>
          </cell>
          <cell r="F192" t="str">
            <v>Tam</v>
          </cell>
          <cell r="G192" t="str">
            <v>MSP</v>
          </cell>
          <cell r="H192" t="str">
            <v>Active</v>
          </cell>
          <cell r="I192">
            <v>10370445</v>
          </cell>
          <cell r="J192" t="e">
            <v>#N/A</v>
          </cell>
          <cell r="K192" t="str">
            <v>Binder, Pratibha Sareen</v>
          </cell>
          <cell r="L192" t="str">
            <v>Binder</v>
          </cell>
          <cell r="M192" t="str">
            <v>Pratibha Sareen</v>
          </cell>
          <cell r="N192">
            <v>43747</v>
          </cell>
          <cell r="O192">
            <v>44112</v>
          </cell>
          <cell r="P192" t="str">
            <v>0771</v>
          </cell>
          <cell r="Q192" t="str">
            <v>MSP</v>
          </cell>
          <cell r="R192">
            <v>40649168</v>
          </cell>
          <cell r="S192" t="str">
            <v/>
          </cell>
          <cell r="T192" t="str">
            <v>NA</v>
          </cell>
          <cell r="V192">
            <v>245068</v>
          </cell>
          <cell r="W192">
            <v>1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245068</v>
          </cell>
          <cell r="AC192">
            <v>74932</v>
          </cell>
          <cell r="AD192">
            <v>0</v>
          </cell>
          <cell r="AE192">
            <v>320000</v>
          </cell>
          <cell r="AF192">
            <v>320000</v>
          </cell>
          <cell r="AG192">
            <v>1</v>
          </cell>
          <cell r="AH192">
            <v>320000</v>
          </cell>
          <cell r="AI192">
            <v>0</v>
          </cell>
          <cell r="AJ192"/>
          <cell r="AK192"/>
          <cell r="AN192"/>
          <cell r="AO192"/>
          <cell r="AP192"/>
          <cell r="AR192">
            <v>320000</v>
          </cell>
          <cell r="AS192">
            <v>43747</v>
          </cell>
          <cell r="AT192">
            <v>44112</v>
          </cell>
          <cell r="AU192" t="str">
            <v>MSP with PSZ only</v>
          </cell>
          <cell r="AV192">
            <v>43724</v>
          </cell>
          <cell r="AW192" t="str">
            <v>Tam, S.</v>
          </cell>
          <cell r="AX192" t="str">
            <v>Tam, S.</v>
          </cell>
          <cell r="BC192" t="str">
            <v>D</v>
          </cell>
          <cell r="BE192" t="str">
            <v>Y</v>
          </cell>
          <cell r="BF192"/>
          <cell r="BG192" t="str">
            <v>pbinder@ucsd.edu</v>
          </cell>
          <cell r="BI192">
            <v>0</v>
          </cell>
          <cell r="BJ192">
            <v>30520</v>
          </cell>
          <cell r="BK192">
            <v>26666.67</v>
          </cell>
          <cell r="BL192">
            <v>20422.330000000002</v>
          </cell>
          <cell r="BM192">
            <v>6244.33</v>
          </cell>
          <cell r="BN192"/>
          <cell r="BR192">
            <v>153.26</v>
          </cell>
          <cell r="BS192" t="e">
            <v>#N/A</v>
          </cell>
        </row>
        <row r="193">
          <cell r="A193">
            <v>2021</v>
          </cell>
          <cell r="B193">
            <v>305</v>
          </cell>
          <cell r="C193" t="str">
            <v>Reproductive Medicine</v>
          </cell>
          <cell r="D193" t="str">
            <v>NA</v>
          </cell>
          <cell r="F193" t="str">
            <v>Tam</v>
          </cell>
          <cell r="G193" t="str">
            <v>MSP</v>
          </cell>
          <cell r="H193" t="str">
            <v>Active</v>
          </cell>
          <cell r="I193">
            <v>10370724</v>
          </cell>
          <cell r="J193" t="e">
            <v>#N/A</v>
          </cell>
          <cell r="K193" t="str">
            <v>Kluck, Sarah Lederhandler</v>
          </cell>
          <cell r="L193" t="str">
            <v>Kluck</v>
          </cell>
          <cell r="M193" t="str">
            <v>Sarah</v>
          </cell>
          <cell r="N193">
            <v>44013</v>
          </cell>
          <cell r="O193">
            <v>44377</v>
          </cell>
          <cell r="P193" t="str">
            <v>0772</v>
          </cell>
          <cell r="Q193" t="str">
            <v>MSP</v>
          </cell>
          <cell r="R193">
            <v>40654588</v>
          </cell>
          <cell r="S193" t="str">
            <v/>
          </cell>
          <cell r="T193" t="str">
            <v>NA</v>
          </cell>
          <cell r="V193">
            <v>168000</v>
          </cell>
          <cell r="W193">
            <v>1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168000</v>
          </cell>
          <cell r="AC193">
            <v>72000</v>
          </cell>
          <cell r="AD193">
            <v>0</v>
          </cell>
          <cell r="AE193">
            <v>240000</v>
          </cell>
          <cell r="AF193">
            <v>240000</v>
          </cell>
          <cell r="AG193">
            <v>1</v>
          </cell>
          <cell r="AH193">
            <v>240000</v>
          </cell>
          <cell r="AI193">
            <v>0</v>
          </cell>
          <cell r="AJ193"/>
          <cell r="AK193"/>
          <cell r="AN193"/>
          <cell r="AO193"/>
          <cell r="AP193"/>
          <cell r="AR193">
            <v>240000</v>
          </cell>
          <cell r="AS193">
            <v>44013</v>
          </cell>
          <cell r="AT193">
            <v>44377</v>
          </cell>
          <cell r="AU193" t="str">
            <v>MSP with PSZ only</v>
          </cell>
          <cell r="AV193">
            <v>43627</v>
          </cell>
          <cell r="AW193" t="str">
            <v>Tam, S.</v>
          </cell>
          <cell r="BB193" t="str">
            <v>ARC0273563 - extension only</v>
          </cell>
          <cell r="BC193" t="str">
            <v>D</v>
          </cell>
          <cell r="BE193" t="str">
            <v>Y</v>
          </cell>
          <cell r="BF193"/>
          <cell r="BG193" t="str">
            <v>slederhandler@ucsd.edu</v>
          </cell>
          <cell r="BI193">
            <v>0</v>
          </cell>
          <cell r="BJ193">
            <v>30520</v>
          </cell>
          <cell r="BK193">
            <v>20000</v>
          </cell>
          <cell r="BL193">
            <v>14000</v>
          </cell>
          <cell r="BM193">
            <v>6000</v>
          </cell>
          <cell r="BN193"/>
          <cell r="BR193">
            <v>114.94</v>
          </cell>
          <cell r="BS193">
            <v>9248.0723999999991</v>
          </cell>
        </row>
        <row r="194">
          <cell r="A194">
            <v>2021</v>
          </cell>
          <cell r="B194">
            <v>305</v>
          </cell>
          <cell r="C194" t="str">
            <v>Reproductive Medicine</v>
          </cell>
          <cell r="D194" t="str">
            <v>NA</v>
          </cell>
          <cell r="F194" t="str">
            <v>Tam</v>
          </cell>
          <cell r="G194" t="str">
            <v>MSP</v>
          </cell>
          <cell r="H194" t="str">
            <v>Active</v>
          </cell>
          <cell r="I194">
            <v>10371950</v>
          </cell>
          <cell r="J194" t="e">
            <v>#N/A</v>
          </cell>
          <cell r="K194" t="str">
            <v>BROWN, ELISE STAR</v>
          </cell>
          <cell r="L194" t="str">
            <v>BROWN</v>
          </cell>
          <cell r="M194" t="str">
            <v>ELISE</v>
          </cell>
          <cell r="N194">
            <v>43862</v>
          </cell>
          <cell r="O194">
            <v>44104</v>
          </cell>
          <cell r="P194" t="str">
            <v>0770</v>
          </cell>
          <cell r="Q194" t="str">
            <v>MSP</v>
          </cell>
          <cell r="R194">
            <v>40646912</v>
          </cell>
          <cell r="S194" t="str">
            <v/>
          </cell>
          <cell r="T194" t="str">
            <v>NA</v>
          </cell>
          <cell r="V194">
            <v>264000</v>
          </cell>
          <cell r="W194">
            <v>1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264000</v>
          </cell>
          <cell r="AC194">
            <v>0</v>
          </cell>
          <cell r="AD194">
            <v>0</v>
          </cell>
          <cell r="AE194">
            <v>264000</v>
          </cell>
          <cell r="AF194">
            <v>264000</v>
          </cell>
          <cell r="AG194">
            <v>1</v>
          </cell>
          <cell r="AH194">
            <v>264000</v>
          </cell>
          <cell r="AI194">
            <v>0</v>
          </cell>
          <cell r="AJ194"/>
          <cell r="AK194"/>
          <cell r="AN194"/>
          <cell r="AO194"/>
          <cell r="AP194"/>
          <cell r="AR194">
            <v>264000</v>
          </cell>
          <cell r="AS194">
            <v>43739</v>
          </cell>
          <cell r="AT194">
            <v>44104</v>
          </cell>
          <cell r="AU194" t="str">
            <v>MSP with PSZ only</v>
          </cell>
          <cell r="AV194">
            <v>43857</v>
          </cell>
          <cell r="AW194" t="str">
            <v>Taylor, J.</v>
          </cell>
          <cell r="BB194" t="str">
            <v>ARC0274048 – MSP REVISION (base only)</v>
          </cell>
          <cell r="BC194" t="str">
            <v>D</v>
          </cell>
          <cell r="BE194" t="str">
            <v>Y</v>
          </cell>
          <cell r="BF194"/>
          <cell r="BG194" t="str">
            <v>e3brown@ucsd.edu</v>
          </cell>
          <cell r="BI194">
            <v>0</v>
          </cell>
          <cell r="BJ194">
            <v>30520</v>
          </cell>
          <cell r="BK194">
            <v>22000</v>
          </cell>
          <cell r="BL194">
            <v>22000</v>
          </cell>
          <cell r="BM194">
            <v>0</v>
          </cell>
          <cell r="BN194"/>
          <cell r="BR194">
            <v>126.44</v>
          </cell>
          <cell r="BS194">
            <v>15987.0736</v>
          </cell>
        </row>
        <row r="195">
          <cell r="A195">
            <v>2021</v>
          </cell>
          <cell r="B195">
            <v>305</v>
          </cell>
          <cell r="C195" t="str">
            <v>Reproductive Medicine</v>
          </cell>
          <cell r="D195" t="str">
            <v>NA</v>
          </cell>
          <cell r="F195" t="str">
            <v>Tam</v>
          </cell>
          <cell r="G195" t="str">
            <v>MSP</v>
          </cell>
          <cell r="H195" t="str">
            <v>Active</v>
          </cell>
          <cell r="I195">
            <v>10373030</v>
          </cell>
          <cell r="J195" t="e">
            <v>#N/A</v>
          </cell>
          <cell r="K195" t="str">
            <v>HOANG, MAI PHUONG</v>
          </cell>
          <cell r="L195" t="str">
            <v>HOANG</v>
          </cell>
          <cell r="M195" t="str">
            <v>MAI</v>
          </cell>
          <cell r="N195">
            <v>43852</v>
          </cell>
          <cell r="O195">
            <v>44217</v>
          </cell>
          <cell r="P195" t="str">
            <v>0771</v>
          </cell>
          <cell r="Q195" t="str">
            <v>MSP</v>
          </cell>
          <cell r="R195">
            <v>40647242</v>
          </cell>
          <cell r="S195" t="str">
            <v/>
          </cell>
          <cell r="T195" t="str">
            <v>NA</v>
          </cell>
          <cell r="V195">
            <v>138000</v>
          </cell>
          <cell r="W195">
            <v>1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138000</v>
          </cell>
          <cell r="AC195">
            <v>30000</v>
          </cell>
          <cell r="AD195">
            <v>0</v>
          </cell>
          <cell r="AE195">
            <v>168000</v>
          </cell>
          <cell r="AF195">
            <v>168000</v>
          </cell>
          <cell r="AG195">
            <v>1</v>
          </cell>
          <cell r="AH195">
            <v>168000</v>
          </cell>
          <cell r="AI195">
            <v>0</v>
          </cell>
          <cell r="AJ195"/>
          <cell r="AK195"/>
          <cell r="AN195"/>
          <cell r="AO195"/>
          <cell r="AP195"/>
          <cell r="AR195">
            <v>168000</v>
          </cell>
          <cell r="AS195">
            <v>43852</v>
          </cell>
          <cell r="AT195">
            <v>44217</v>
          </cell>
          <cell r="AU195" t="str">
            <v>MSP with PSZ only</v>
          </cell>
          <cell r="AV195">
            <v>43846</v>
          </cell>
          <cell r="AW195" t="str">
            <v>Taylor, J.</v>
          </cell>
          <cell r="AX195" t="str">
            <v>Tam, S.</v>
          </cell>
          <cell r="BC195" t="str">
            <v>D</v>
          </cell>
          <cell r="BE195" t="str">
            <v>Y</v>
          </cell>
          <cell r="BF195"/>
          <cell r="BG195" t="str">
            <v>mphoang@ucsd.edu</v>
          </cell>
          <cell r="BI195">
            <v>0</v>
          </cell>
          <cell r="BJ195">
            <v>30520</v>
          </cell>
          <cell r="BK195">
            <v>14000</v>
          </cell>
          <cell r="BL195">
            <v>11500</v>
          </cell>
          <cell r="BM195">
            <v>2500</v>
          </cell>
          <cell r="BN195"/>
          <cell r="BR195">
            <v>80.459999999999994</v>
          </cell>
          <cell r="BS195">
            <v>5317.6013999999996</v>
          </cell>
        </row>
        <row r="196">
          <cell r="A196">
            <v>2021</v>
          </cell>
          <cell r="B196">
            <v>305</v>
          </cell>
          <cell r="C196" t="str">
            <v>Reproductive Medicine</v>
          </cell>
          <cell r="D196" t="str">
            <v>NA</v>
          </cell>
          <cell r="F196" t="str">
            <v>Tam</v>
          </cell>
          <cell r="G196" t="str">
            <v>MSP</v>
          </cell>
          <cell r="H196" t="str">
            <v>Active</v>
          </cell>
          <cell r="I196">
            <v>10373097</v>
          </cell>
          <cell r="J196" t="e">
            <v>#N/A</v>
          </cell>
          <cell r="K196" t="str">
            <v>McNally, Colleen Patricia</v>
          </cell>
          <cell r="L196" t="str">
            <v>McNally</v>
          </cell>
          <cell r="M196" t="str">
            <v>Colleen</v>
          </cell>
          <cell r="N196">
            <v>43905</v>
          </cell>
          <cell r="O196">
            <v>44269</v>
          </cell>
          <cell r="P196" t="str">
            <v>0770</v>
          </cell>
          <cell r="Q196" t="str">
            <v>MSP</v>
          </cell>
          <cell r="R196">
            <v>40647325</v>
          </cell>
          <cell r="S196" t="str">
            <v/>
          </cell>
          <cell r="T196" t="str">
            <v>NA</v>
          </cell>
          <cell r="V196">
            <v>280210</v>
          </cell>
          <cell r="W196">
            <v>1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280210</v>
          </cell>
          <cell r="AC196">
            <v>60491</v>
          </cell>
          <cell r="AD196">
            <v>0</v>
          </cell>
          <cell r="AE196">
            <v>340701</v>
          </cell>
          <cell r="AF196">
            <v>340701</v>
          </cell>
          <cell r="AG196">
            <v>1</v>
          </cell>
          <cell r="AH196">
            <v>340701</v>
          </cell>
          <cell r="AI196">
            <v>0</v>
          </cell>
          <cell r="AJ196"/>
          <cell r="AK196"/>
          <cell r="AN196"/>
          <cell r="AO196"/>
          <cell r="AP196"/>
          <cell r="AR196">
            <v>340701</v>
          </cell>
          <cell r="AS196">
            <v>43905</v>
          </cell>
          <cell r="AT196">
            <v>44269</v>
          </cell>
          <cell r="AU196" t="str">
            <v>MSP with PSZ only</v>
          </cell>
          <cell r="AV196">
            <v>43899</v>
          </cell>
          <cell r="AW196" t="str">
            <v>Taylor, J.</v>
          </cell>
          <cell r="AX196" t="str">
            <v>Tam, S.</v>
          </cell>
          <cell r="BB196" t="str">
            <v>ARC0269748 - MSP Renewal</v>
          </cell>
          <cell r="BC196" t="str">
            <v>D</v>
          </cell>
          <cell r="BE196" t="str">
            <v>Y</v>
          </cell>
          <cell r="BF196"/>
          <cell r="BG196" t="str">
            <v>cmcnally@ucsd.edu</v>
          </cell>
          <cell r="BI196">
            <v>0</v>
          </cell>
          <cell r="BJ196">
            <v>30520</v>
          </cell>
          <cell r="BK196">
            <v>28391.75</v>
          </cell>
          <cell r="BL196">
            <v>23350.83</v>
          </cell>
          <cell r="BM196">
            <v>5040.92</v>
          </cell>
          <cell r="BN196"/>
          <cell r="BR196">
            <v>163.16999999999999</v>
          </cell>
          <cell r="BS196">
            <v>21897.413999999997</v>
          </cell>
        </row>
        <row r="197">
          <cell r="A197">
            <v>2021</v>
          </cell>
          <cell r="B197">
            <v>305</v>
          </cell>
          <cell r="C197" t="str">
            <v>Reproductive Medicine</v>
          </cell>
          <cell r="D197" t="str">
            <v>NA</v>
          </cell>
          <cell r="F197" t="str">
            <v>Tam</v>
          </cell>
          <cell r="G197" t="str">
            <v>MSP</v>
          </cell>
          <cell r="H197" t="str">
            <v>Active</v>
          </cell>
          <cell r="I197">
            <v>10373114</v>
          </cell>
          <cell r="J197" t="e">
            <v>#N/A</v>
          </cell>
          <cell r="K197" t="str">
            <v>Charo, Lindsey</v>
          </cell>
          <cell r="L197" t="str">
            <v>Charo</v>
          </cell>
          <cell r="M197" t="str">
            <v>Lindsey</v>
          </cell>
          <cell r="N197">
            <v>44013</v>
          </cell>
          <cell r="O197">
            <v>44377</v>
          </cell>
          <cell r="P197" t="str">
            <v>0772</v>
          </cell>
          <cell r="Q197" t="str">
            <v>MSP</v>
          </cell>
          <cell r="R197">
            <v>40649937</v>
          </cell>
          <cell r="S197" t="str">
            <v/>
          </cell>
          <cell r="T197" t="str">
            <v>NA</v>
          </cell>
          <cell r="V197">
            <v>123500</v>
          </cell>
          <cell r="W197">
            <v>0.2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123500</v>
          </cell>
          <cell r="AC197">
            <v>0</v>
          </cell>
          <cell r="AD197">
            <v>0</v>
          </cell>
          <cell r="AE197">
            <v>123500</v>
          </cell>
          <cell r="AF197">
            <v>123500</v>
          </cell>
          <cell r="AG197">
            <v>0.2</v>
          </cell>
          <cell r="AH197">
            <v>24700</v>
          </cell>
          <cell r="AI197">
            <v>0</v>
          </cell>
          <cell r="AJ197"/>
          <cell r="AK197"/>
          <cell r="AN197"/>
          <cell r="AO197"/>
          <cell r="AP197"/>
          <cell r="AR197">
            <v>24700</v>
          </cell>
          <cell r="AS197">
            <v>44013</v>
          </cell>
          <cell r="AT197">
            <v>44377</v>
          </cell>
          <cell r="AU197" t="str">
            <v>MSP with PNZ only</v>
          </cell>
          <cell r="AV197">
            <v>43941</v>
          </cell>
          <cell r="AW197" t="str">
            <v>Tam, S.</v>
          </cell>
          <cell r="BB197" t="str">
            <v>ARC0273316</v>
          </cell>
          <cell r="BC197" t="str">
            <v>X</v>
          </cell>
          <cell r="BE197" t="str">
            <v>Y</v>
          </cell>
          <cell r="BF197" t="str">
            <v>GME</v>
          </cell>
          <cell r="BG197" t="str">
            <v>lcharo@ucsd.edu</v>
          </cell>
          <cell r="BI197">
            <v>0</v>
          </cell>
          <cell r="BJ197">
            <v>30519</v>
          </cell>
          <cell r="BK197" t="str">
            <v>Incentive</v>
          </cell>
          <cell r="BL197">
            <v>2058.33</v>
          </cell>
          <cell r="BM197">
            <v>0</v>
          </cell>
          <cell r="BN197"/>
          <cell r="BR197">
            <v>59.15</v>
          </cell>
          <cell r="BS197" t="e">
            <v>#N/A</v>
          </cell>
        </row>
        <row r="198">
          <cell r="A198">
            <v>2021</v>
          </cell>
          <cell r="B198">
            <v>305</v>
          </cell>
          <cell r="C198" t="str">
            <v>Reproductive Medicine</v>
          </cell>
          <cell r="D198" t="str">
            <v>NA</v>
          </cell>
          <cell r="F198" t="str">
            <v>Tam</v>
          </cell>
          <cell r="G198" t="str">
            <v>MSP</v>
          </cell>
          <cell r="H198" t="str">
            <v>Active</v>
          </cell>
          <cell r="I198">
            <v>10374143</v>
          </cell>
          <cell r="J198" t="e">
            <v>#N/A</v>
          </cell>
          <cell r="K198" t="str">
            <v>Zhou, Beth Beisi</v>
          </cell>
          <cell r="L198" t="str">
            <v>Zhou</v>
          </cell>
          <cell r="M198" t="str">
            <v>Beth Beisi</v>
          </cell>
          <cell r="N198">
            <v>44013</v>
          </cell>
          <cell r="O198">
            <v>44377</v>
          </cell>
          <cell r="P198" t="str">
            <v>0772</v>
          </cell>
          <cell r="Q198" t="str">
            <v>MSP</v>
          </cell>
          <cell r="R198">
            <v>40647634</v>
          </cell>
          <cell r="S198" t="str">
            <v/>
          </cell>
          <cell r="T198" t="str">
            <v>NA</v>
          </cell>
          <cell r="V198">
            <v>123500</v>
          </cell>
          <cell r="W198">
            <v>0.2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123500</v>
          </cell>
          <cell r="AC198">
            <v>0</v>
          </cell>
          <cell r="AD198">
            <v>0</v>
          </cell>
          <cell r="AE198">
            <v>123500</v>
          </cell>
          <cell r="AF198">
            <v>123500</v>
          </cell>
          <cell r="AG198">
            <v>0.2</v>
          </cell>
          <cell r="AH198">
            <v>24700</v>
          </cell>
          <cell r="AI198">
            <v>0</v>
          </cell>
          <cell r="AJ198"/>
          <cell r="AK198"/>
          <cell r="AN198"/>
          <cell r="AO198"/>
          <cell r="AP198"/>
          <cell r="AR198">
            <v>24700</v>
          </cell>
          <cell r="AS198">
            <v>44013</v>
          </cell>
          <cell r="AT198">
            <v>44377</v>
          </cell>
          <cell r="AU198" t="str">
            <v>MSP with PNZ only</v>
          </cell>
          <cell r="AV198">
            <v>43941</v>
          </cell>
          <cell r="AW198" t="str">
            <v>Tam, S.</v>
          </cell>
          <cell r="BB198" t="str">
            <v>ARC0273332</v>
          </cell>
          <cell r="BC198" t="str">
            <v>X</v>
          </cell>
          <cell r="BE198" t="str">
            <v>Y</v>
          </cell>
          <cell r="BF198" t="str">
            <v>GME</v>
          </cell>
          <cell r="BG198" t="str">
            <v>bbzhou@ucsd.edu</v>
          </cell>
          <cell r="BI198">
            <v>0</v>
          </cell>
          <cell r="BJ198">
            <v>30519</v>
          </cell>
          <cell r="BK198" t="str">
            <v>Incentive</v>
          </cell>
          <cell r="BL198">
            <v>2058.33</v>
          </cell>
          <cell r="BM198">
            <v>0</v>
          </cell>
          <cell r="BN198"/>
          <cell r="BR198">
            <v>59.15</v>
          </cell>
          <cell r="BS198">
            <v>2273.1345000000001</v>
          </cell>
        </row>
        <row r="199">
          <cell r="A199">
            <v>2021</v>
          </cell>
          <cell r="B199">
            <v>305</v>
          </cell>
          <cell r="C199" t="str">
            <v>Reproductive Medicine</v>
          </cell>
          <cell r="D199" t="str">
            <v>NA</v>
          </cell>
          <cell r="F199" t="str">
            <v>Tam</v>
          </cell>
          <cell r="G199" t="str">
            <v>MSP</v>
          </cell>
          <cell r="H199" t="str">
            <v>Active</v>
          </cell>
          <cell r="I199">
            <v>10374606</v>
          </cell>
          <cell r="J199" t="e">
            <v>#N/A</v>
          </cell>
          <cell r="K199" t="str">
            <v>Hom, Marianne Sarah</v>
          </cell>
          <cell r="L199" t="str">
            <v>Hom</v>
          </cell>
          <cell r="M199" t="str">
            <v>Marianne Sarah</v>
          </cell>
          <cell r="N199">
            <v>44013</v>
          </cell>
          <cell r="O199">
            <v>44377</v>
          </cell>
          <cell r="P199" t="str">
            <v>0772</v>
          </cell>
          <cell r="Q199" t="str">
            <v>MSP</v>
          </cell>
          <cell r="R199">
            <v>40647715</v>
          </cell>
          <cell r="S199" t="str">
            <v/>
          </cell>
          <cell r="T199" t="str">
            <v>NA</v>
          </cell>
          <cell r="V199">
            <v>123500</v>
          </cell>
          <cell r="W199">
            <v>0.2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123500</v>
          </cell>
          <cell r="AC199">
            <v>0</v>
          </cell>
          <cell r="AD199">
            <v>0</v>
          </cell>
          <cell r="AE199">
            <v>123500</v>
          </cell>
          <cell r="AF199">
            <v>123500</v>
          </cell>
          <cell r="AG199">
            <v>0.2</v>
          </cell>
          <cell r="AH199">
            <v>24700</v>
          </cell>
          <cell r="AI199">
            <v>0</v>
          </cell>
          <cell r="AJ199"/>
          <cell r="AK199"/>
          <cell r="AN199"/>
          <cell r="AO199"/>
          <cell r="AP199"/>
          <cell r="AR199">
            <v>24700</v>
          </cell>
          <cell r="AS199">
            <v>44013</v>
          </cell>
          <cell r="AT199">
            <v>44377</v>
          </cell>
          <cell r="AU199" t="str">
            <v>MSP with PNZ only</v>
          </cell>
          <cell r="AV199">
            <v>43941</v>
          </cell>
          <cell r="AW199" t="str">
            <v>Tam, S.</v>
          </cell>
          <cell r="BB199" t="str">
            <v>ARC0273323</v>
          </cell>
          <cell r="BC199" t="str">
            <v>X</v>
          </cell>
          <cell r="BE199" t="str">
            <v>Y</v>
          </cell>
          <cell r="BF199" t="str">
            <v>GME</v>
          </cell>
          <cell r="BG199" t="str">
            <v>mhom@ucsd.edu</v>
          </cell>
          <cell r="BI199">
            <v>0</v>
          </cell>
          <cell r="BJ199">
            <v>30519</v>
          </cell>
          <cell r="BK199" t="str">
            <v>Incentive</v>
          </cell>
          <cell r="BL199">
            <v>2058.33</v>
          </cell>
          <cell r="BM199">
            <v>0</v>
          </cell>
          <cell r="BN199"/>
          <cell r="BR199">
            <v>59.15</v>
          </cell>
          <cell r="BS199" t="e">
            <v>#N/A</v>
          </cell>
        </row>
        <row r="200">
          <cell r="A200">
            <v>2021</v>
          </cell>
          <cell r="B200">
            <v>306</v>
          </cell>
          <cell r="C200" t="str">
            <v>Radiology</v>
          </cell>
          <cell r="D200" t="str">
            <v>NA</v>
          </cell>
          <cell r="F200" t="str">
            <v>Tam</v>
          </cell>
          <cell r="G200" t="str">
            <v>MSP</v>
          </cell>
          <cell r="H200" t="str">
            <v>Active</v>
          </cell>
          <cell r="I200">
            <v>10059256</v>
          </cell>
          <cell r="J200" t="e">
            <v>#N/A</v>
          </cell>
          <cell r="K200" t="str">
            <v>Karow, David</v>
          </cell>
          <cell r="L200" t="str">
            <v>Karow</v>
          </cell>
          <cell r="M200" t="str">
            <v>David</v>
          </cell>
          <cell r="N200">
            <v>43983</v>
          </cell>
          <cell r="O200">
            <v>44347</v>
          </cell>
          <cell r="P200" t="str">
            <v>0770</v>
          </cell>
          <cell r="Q200" t="str">
            <v>MSP</v>
          </cell>
          <cell r="R200">
            <v>40661301</v>
          </cell>
          <cell r="S200" t="str">
            <v/>
          </cell>
          <cell r="T200" t="str">
            <v>NA</v>
          </cell>
          <cell r="V200">
            <v>225400</v>
          </cell>
          <cell r="W200">
            <v>0.2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225400</v>
          </cell>
          <cell r="AC200">
            <v>96600</v>
          </cell>
          <cell r="AD200">
            <v>0</v>
          </cell>
          <cell r="AE200">
            <v>322000</v>
          </cell>
          <cell r="AF200">
            <v>322000</v>
          </cell>
          <cell r="AG200">
            <v>0.2</v>
          </cell>
          <cell r="AH200">
            <v>64400</v>
          </cell>
          <cell r="AI200">
            <v>0</v>
          </cell>
          <cell r="AJ200"/>
          <cell r="AK200"/>
          <cell r="AN200"/>
          <cell r="AO200"/>
          <cell r="AP200"/>
          <cell r="AR200">
            <v>64400</v>
          </cell>
          <cell r="AS200">
            <v>43617</v>
          </cell>
          <cell r="AT200">
            <v>44347</v>
          </cell>
          <cell r="AU200" t="str">
            <v>MSP with PSZ only</v>
          </cell>
          <cell r="AV200">
            <v>43888</v>
          </cell>
          <cell r="AW200" t="str">
            <v>Tam, S.</v>
          </cell>
          <cell r="BB200" t="str">
            <v>ARC0274359 MSP renewal 10059256</v>
          </cell>
          <cell r="BC200" t="str">
            <v>D</v>
          </cell>
          <cell r="BE200" t="str">
            <v>Y</v>
          </cell>
          <cell r="BF200" t="str">
            <v>Sub 2</v>
          </cell>
          <cell r="BG200" t="str">
            <v>dkarow@ucsd.edu</v>
          </cell>
          <cell r="BI200">
            <v>0</v>
          </cell>
          <cell r="BJ200">
            <v>30620</v>
          </cell>
          <cell r="BK200" t="str">
            <v>EcoTime</v>
          </cell>
          <cell r="BL200">
            <v>3756.67</v>
          </cell>
          <cell r="BM200">
            <v>1610</v>
          </cell>
          <cell r="BN200"/>
          <cell r="BR200">
            <v>154.21</v>
          </cell>
          <cell r="BS200" t="e">
            <v>#N/A</v>
          </cell>
        </row>
        <row r="201">
          <cell r="A201">
            <v>2021</v>
          </cell>
          <cell r="B201">
            <v>306</v>
          </cell>
          <cell r="C201" t="str">
            <v>Radiology</v>
          </cell>
          <cell r="D201" t="str">
            <v>NA</v>
          </cell>
          <cell r="F201" t="str">
            <v>Tam</v>
          </cell>
          <cell r="G201" t="str">
            <v>MSP</v>
          </cell>
          <cell r="H201" t="str">
            <v>Active</v>
          </cell>
          <cell r="I201">
            <v>10278989</v>
          </cell>
          <cell r="J201" t="e">
            <v>#N/A</v>
          </cell>
          <cell r="K201" t="str">
            <v>Qaseem, Yousuf</v>
          </cell>
          <cell r="L201" t="str">
            <v>Qaseem</v>
          </cell>
          <cell r="M201" t="str">
            <v>Yousuf</v>
          </cell>
          <cell r="N201">
            <v>44013</v>
          </cell>
          <cell r="O201">
            <v>44377</v>
          </cell>
          <cell r="P201" t="str">
            <v>0772</v>
          </cell>
          <cell r="Q201" t="str">
            <v>MSP</v>
          </cell>
          <cell r="R201">
            <v>40733964</v>
          </cell>
          <cell r="S201" t="str">
            <v/>
          </cell>
          <cell r="T201" t="str">
            <v>NA</v>
          </cell>
          <cell r="V201">
            <v>91900</v>
          </cell>
          <cell r="W201">
            <v>0.2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91900</v>
          </cell>
          <cell r="AC201">
            <v>0</v>
          </cell>
          <cell r="AD201">
            <v>0</v>
          </cell>
          <cell r="AE201">
            <v>91900</v>
          </cell>
          <cell r="AF201">
            <v>91900</v>
          </cell>
          <cell r="AG201">
            <v>0.2</v>
          </cell>
          <cell r="AH201">
            <v>18380</v>
          </cell>
          <cell r="AI201">
            <v>0</v>
          </cell>
          <cell r="AJ201"/>
          <cell r="AK201"/>
          <cell r="AN201"/>
          <cell r="AO201"/>
          <cell r="AP201"/>
          <cell r="AR201">
            <v>18380</v>
          </cell>
          <cell r="AS201">
            <v>44013</v>
          </cell>
          <cell r="AT201">
            <v>44377</v>
          </cell>
          <cell r="AU201" t="str">
            <v>MSP with PNZ only</v>
          </cell>
          <cell r="AV201">
            <v>43962</v>
          </cell>
          <cell r="BB201" t="str">
            <v>ARC0282310</v>
          </cell>
          <cell r="BC201" t="str">
            <v>X</v>
          </cell>
          <cell r="BE201" t="str">
            <v>Y</v>
          </cell>
          <cell r="BF201" t="str">
            <v>GME</v>
          </cell>
          <cell r="BG201" t="str">
            <v>yoqaseem@ucsd.edu</v>
          </cell>
          <cell r="BI201">
            <v>0</v>
          </cell>
          <cell r="BJ201">
            <v>30601</v>
          </cell>
          <cell r="BK201" t="str">
            <v>Incentive</v>
          </cell>
          <cell r="BL201">
            <v>1531.67</v>
          </cell>
          <cell r="BM201">
            <v>0</v>
          </cell>
          <cell r="BN201"/>
          <cell r="BR201">
            <v>44.01</v>
          </cell>
          <cell r="BS201">
            <v>1373.9921999999999</v>
          </cell>
        </row>
        <row r="202">
          <cell r="A202">
            <v>2021</v>
          </cell>
          <cell r="B202">
            <v>306</v>
          </cell>
          <cell r="C202" t="str">
            <v>Radiology</v>
          </cell>
          <cell r="D202" t="str">
            <v>NA</v>
          </cell>
          <cell r="F202" t="str">
            <v>Tam</v>
          </cell>
          <cell r="G202" t="str">
            <v>MSP</v>
          </cell>
          <cell r="I202">
            <v>10282485</v>
          </cell>
          <cell r="J202" t="e">
            <v>#N/A</v>
          </cell>
          <cell r="K202" t="str">
            <v>Rudd, Adam</v>
          </cell>
          <cell r="L202" t="str">
            <v>Rudd</v>
          </cell>
          <cell r="M202" t="str">
            <v>Adam</v>
          </cell>
          <cell r="N202">
            <v>44013</v>
          </cell>
          <cell r="O202">
            <v>44377</v>
          </cell>
          <cell r="P202" t="str">
            <v>0772</v>
          </cell>
          <cell r="Q202" t="str">
            <v>MSP</v>
          </cell>
          <cell r="R202">
            <v>40733639</v>
          </cell>
          <cell r="S202" t="str">
            <v/>
          </cell>
          <cell r="T202" t="str">
            <v>NA</v>
          </cell>
          <cell r="V202">
            <v>177500</v>
          </cell>
          <cell r="W202">
            <v>0.2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177500</v>
          </cell>
          <cell r="AC202">
            <v>0</v>
          </cell>
          <cell r="AD202">
            <v>0</v>
          </cell>
          <cell r="AE202">
            <v>177500</v>
          </cell>
          <cell r="AF202">
            <v>177500</v>
          </cell>
          <cell r="AG202">
            <v>0.2</v>
          </cell>
          <cell r="AH202">
            <v>35500</v>
          </cell>
          <cell r="AI202">
            <v>0</v>
          </cell>
          <cell r="AJ202"/>
          <cell r="AK202"/>
          <cell r="AN202"/>
          <cell r="AO202"/>
          <cell r="AP202"/>
          <cell r="AR202">
            <v>35500</v>
          </cell>
          <cell r="AS202">
            <v>44013</v>
          </cell>
          <cell r="AT202">
            <v>44377</v>
          </cell>
          <cell r="AU202" t="str">
            <v>MSP with PNZ and PSZ</v>
          </cell>
          <cell r="AV202">
            <v>43990</v>
          </cell>
          <cell r="AW202" t="str">
            <v>Tam, S.</v>
          </cell>
          <cell r="BB202" t="str">
            <v>ARC0275383</v>
          </cell>
          <cell r="BC202" t="str">
            <v>N</v>
          </cell>
          <cell r="BE202" t="str">
            <v>Y</v>
          </cell>
          <cell r="BF202" t="str">
            <v>Sub 2</v>
          </cell>
          <cell r="BG202" t="str">
            <v>a1rudd@ucsd.edu</v>
          </cell>
          <cell r="BI202">
            <v>0</v>
          </cell>
          <cell r="BK202" t="str">
            <v>EcoTime</v>
          </cell>
          <cell r="BL202">
            <v>2958.33</v>
          </cell>
          <cell r="BM202">
            <v>0</v>
          </cell>
          <cell r="BN202"/>
          <cell r="BR202">
            <v>85.01</v>
          </cell>
          <cell r="BS202" t="e">
            <v>#N/A</v>
          </cell>
        </row>
        <row r="203">
          <cell r="A203">
            <v>2021</v>
          </cell>
          <cell r="B203">
            <v>306</v>
          </cell>
          <cell r="C203" t="str">
            <v>Radiology</v>
          </cell>
          <cell r="D203" t="str">
            <v>NA</v>
          </cell>
          <cell r="F203" t="str">
            <v>Tam</v>
          </cell>
          <cell r="G203" t="str">
            <v>MSP</v>
          </cell>
          <cell r="H203" t="str">
            <v>Active</v>
          </cell>
          <cell r="I203">
            <v>10358303</v>
          </cell>
          <cell r="J203" t="e">
            <v>#N/A</v>
          </cell>
          <cell r="K203" t="str">
            <v>Hurt, Brian</v>
          </cell>
          <cell r="L203" t="str">
            <v>Hurt</v>
          </cell>
          <cell r="M203" t="str">
            <v>Brian</v>
          </cell>
          <cell r="N203">
            <v>44013</v>
          </cell>
          <cell r="O203">
            <v>44377</v>
          </cell>
          <cell r="P203" t="str">
            <v>0772</v>
          </cell>
          <cell r="Q203" t="str">
            <v>MSP</v>
          </cell>
          <cell r="R203">
            <v>40646572</v>
          </cell>
          <cell r="S203" t="str">
            <v/>
          </cell>
          <cell r="T203" t="str">
            <v>NA</v>
          </cell>
          <cell r="V203">
            <v>91900</v>
          </cell>
          <cell r="W203">
            <v>0.2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91900</v>
          </cell>
          <cell r="AC203">
            <v>0</v>
          </cell>
          <cell r="AD203">
            <v>0</v>
          </cell>
          <cell r="AE203">
            <v>91900</v>
          </cell>
          <cell r="AF203">
            <v>91900</v>
          </cell>
          <cell r="AG203">
            <v>0.2</v>
          </cell>
          <cell r="AH203">
            <v>18380</v>
          </cell>
          <cell r="AI203">
            <v>0</v>
          </cell>
          <cell r="AJ203"/>
          <cell r="AK203"/>
          <cell r="AN203"/>
          <cell r="AO203"/>
          <cell r="AP203"/>
          <cell r="AR203">
            <v>18380</v>
          </cell>
          <cell r="AS203">
            <v>44013</v>
          </cell>
          <cell r="AT203">
            <v>44377</v>
          </cell>
          <cell r="AU203" t="str">
            <v>MSP with PNZ only</v>
          </cell>
          <cell r="AV203">
            <v>43964</v>
          </cell>
          <cell r="AW203" t="str">
            <v>Tam, S.</v>
          </cell>
          <cell r="BB203" t="str">
            <v>ARC0273344</v>
          </cell>
          <cell r="BC203" t="str">
            <v>X</v>
          </cell>
          <cell r="BE203" t="str">
            <v>Y</v>
          </cell>
          <cell r="BF203" t="str">
            <v>GME</v>
          </cell>
          <cell r="BG203" t="str">
            <v>bhurt@ucsd.edu</v>
          </cell>
          <cell r="BH203" t="str">
            <v>Concurrent Housestaff appt (Timekeeping handled by housestaff coordinator)</v>
          </cell>
          <cell r="BI203">
            <v>0</v>
          </cell>
          <cell r="BJ203">
            <v>30616</v>
          </cell>
          <cell r="BK203" t="str">
            <v>Incentive</v>
          </cell>
          <cell r="BL203">
            <v>1531.67</v>
          </cell>
          <cell r="BM203">
            <v>0</v>
          </cell>
          <cell r="BN203"/>
          <cell r="BR203">
            <v>44.01</v>
          </cell>
          <cell r="BS203" t="e">
            <v>#N/A</v>
          </cell>
        </row>
        <row r="204">
          <cell r="A204">
            <v>2021</v>
          </cell>
          <cell r="B204">
            <v>306</v>
          </cell>
          <cell r="C204" t="str">
            <v>Radiology</v>
          </cell>
          <cell r="D204" t="str">
            <v>NA</v>
          </cell>
          <cell r="F204" t="str">
            <v>Tam</v>
          </cell>
          <cell r="G204" t="str">
            <v>MSP</v>
          </cell>
          <cell r="H204" t="str">
            <v>Active</v>
          </cell>
          <cell r="I204">
            <v>10358653</v>
          </cell>
          <cell r="J204" t="e">
            <v>#N/A</v>
          </cell>
          <cell r="K204" t="str">
            <v>Duncan, David Patrick</v>
          </cell>
          <cell r="L204" t="str">
            <v>Duncan</v>
          </cell>
          <cell r="M204" t="str">
            <v>David</v>
          </cell>
          <cell r="N204">
            <v>44013</v>
          </cell>
          <cell r="O204">
            <v>44377</v>
          </cell>
          <cell r="P204" t="str">
            <v>0772</v>
          </cell>
          <cell r="Q204" t="str">
            <v>MSP</v>
          </cell>
          <cell r="R204">
            <v>40644789</v>
          </cell>
          <cell r="S204" t="str">
            <v/>
          </cell>
          <cell r="T204" t="str">
            <v>NA</v>
          </cell>
          <cell r="V204">
            <v>91900</v>
          </cell>
          <cell r="W204">
            <v>0.2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91900</v>
          </cell>
          <cell r="AC204">
            <v>0</v>
          </cell>
          <cell r="AD204">
            <v>0</v>
          </cell>
          <cell r="AE204">
            <v>91900</v>
          </cell>
          <cell r="AF204">
            <v>91900</v>
          </cell>
          <cell r="AG204">
            <v>0.2</v>
          </cell>
          <cell r="AH204">
            <v>18380</v>
          </cell>
          <cell r="AI204">
            <v>0</v>
          </cell>
          <cell r="AJ204"/>
          <cell r="AK204"/>
          <cell r="AN204"/>
          <cell r="AO204"/>
          <cell r="AP204"/>
          <cell r="AR204">
            <v>18380</v>
          </cell>
          <cell r="AS204">
            <v>44013</v>
          </cell>
          <cell r="AT204">
            <v>44377</v>
          </cell>
          <cell r="AU204" t="str">
            <v>MSP with PNZ only</v>
          </cell>
          <cell r="AV204">
            <v>43990</v>
          </cell>
          <cell r="BB204" t="str">
            <v>ARC0273619</v>
          </cell>
          <cell r="BC204" t="str">
            <v>X</v>
          </cell>
          <cell r="BE204" t="str">
            <v>Y</v>
          </cell>
          <cell r="BF204" t="str">
            <v>GME</v>
          </cell>
          <cell r="BG204" t="str">
            <v>dpduncan@ucsd.edu</v>
          </cell>
          <cell r="BI204">
            <v>0</v>
          </cell>
          <cell r="BJ204">
            <v>30601</v>
          </cell>
          <cell r="BK204" t="str">
            <v>Incentive</v>
          </cell>
          <cell r="BL204">
            <v>1531.67</v>
          </cell>
          <cell r="BM204">
            <v>0</v>
          </cell>
          <cell r="BN204"/>
          <cell r="BR204">
            <v>44.01</v>
          </cell>
          <cell r="BS204" t="e">
            <v>#N/A</v>
          </cell>
        </row>
        <row r="205">
          <cell r="A205">
            <v>2021</v>
          </cell>
          <cell r="B205">
            <v>306</v>
          </cell>
          <cell r="C205" t="str">
            <v>Radiology</v>
          </cell>
          <cell r="D205" t="str">
            <v>NA</v>
          </cell>
          <cell r="F205" t="str">
            <v>Tam</v>
          </cell>
          <cell r="G205" t="str">
            <v>MSP</v>
          </cell>
          <cell r="H205" t="str">
            <v>Active</v>
          </cell>
          <cell r="I205">
            <v>10358654</v>
          </cell>
          <cell r="J205" t="e">
            <v>#N/A</v>
          </cell>
          <cell r="K205" t="str">
            <v>Hong, Cheng William</v>
          </cell>
          <cell r="L205" t="str">
            <v>Hong</v>
          </cell>
          <cell r="M205" t="str">
            <v>Cheng</v>
          </cell>
          <cell r="N205">
            <v>44013</v>
          </cell>
          <cell r="O205">
            <v>44377</v>
          </cell>
          <cell r="P205" t="str">
            <v>0772</v>
          </cell>
          <cell r="Q205" t="str">
            <v>MSP</v>
          </cell>
          <cell r="R205">
            <v>40644770</v>
          </cell>
          <cell r="S205" t="str">
            <v/>
          </cell>
          <cell r="T205" t="str">
            <v>NA</v>
          </cell>
          <cell r="V205">
            <v>91900</v>
          </cell>
          <cell r="W205">
            <v>0.2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91900</v>
          </cell>
          <cell r="AC205">
            <v>0</v>
          </cell>
          <cell r="AD205">
            <v>0</v>
          </cell>
          <cell r="AE205">
            <v>91900</v>
          </cell>
          <cell r="AF205">
            <v>91900</v>
          </cell>
          <cell r="AG205">
            <v>0.2</v>
          </cell>
          <cell r="AH205">
            <v>18380</v>
          </cell>
          <cell r="AI205">
            <v>0</v>
          </cell>
          <cell r="AJ205"/>
          <cell r="AK205"/>
          <cell r="AN205"/>
          <cell r="AO205"/>
          <cell r="AP205"/>
          <cell r="AR205">
            <v>18380</v>
          </cell>
          <cell r="AS205">
            <v>44013</v>
          </cell>
          <cell r="AT205">
            <v>44377</v>
          </cell>
          <cell r="AU205" t="str">
            <v>MSP with PNZ only</v>
          </cell>
          <cell r="AV205">
            <v>44000</v>
          </cell>
          <cell r="BB205" t="str">
            <v>ARC0273362</v>
          </cell>
          <cell r="BC205" t="str">
            <v>X</v>
          </cell>
          <cell r="BE205" t="str">
            <v>Y</v>
          </cell>
          <cell r="BF205" t="str">
            <v>GME</v>
          </cell>
          <cell r="BG205" t="str">
            <v>cwhong@ucsd.edu</v>
          </cell>
          <cell r="BI205">
            <v>0</v>
          </cell>
          <cell r="BJ205">
            <v>30601</v>
          </cell>
          <cell r="BK205" t="str">
            <v>Incentive</v>
          </cell>
          <cell r="BL205">
            <v>1531.67</v>
          </cell>
          <cell r="BM205">
            <v>0</v>
          </cell>
          <cell r="BN205"/>
          <cell r="BR205">
            <v>44.01</v>
          </cell>
          <cell r="BS205" t="e">
            <v>#N/A</v>
          </cell>
        </row>
        <row r="206">
          <cell r="A206">
            <v>2022</v>
          </cell>
          <cell r="B206">
            <v>306</v>
          </cell>
          <cell r="C206" t="str">
            <v>Radiology</v>
          </cell>
          <cell r="D206" t="str">
            <v>NA</v>
          </cell>
          <cell r="F206" t="str">
            <v>Tam</v>
          </cell>
          <cell r="G206" t="str">
            <v>MSP</v>
          </cell>
          <cell r="H206" t="str">
            <v>Active</v>
          </cell>
          <cell r="I206">
            <v>10358660</v>
          </cell>
          <cell r="J206" t="e">
            <v>#N/A</v>
          </cell>
          <cell r="K206" t="str">
            <v>Elchico, Melanie Chang</v>
          </cell>
          <cell r="L206" t="str">
            <v>Elchico</v>
          </cell>
          <cell r="M206" t="str">
            <v>Melanie Chang</v>
          </cell>
          <cell r="N206">
            <v>44075</v>
          </cell>
          <cell r="O206">
            <v>44439</v>
          </cell>
          <cell r="P206" t="str">
            <v>0772</v>
          </cell>
          <cell r="Q206" t="str">
            <v>MSP</v>
          </cell>
          <cell r="R206">
            <v>40644774</v>
          </cell>
          <cell r="S206" t="str">
            <v/>
          </cell>
          <cell r="T206" t="str">
            <v>NA</v>
          </cell>
          <cell r="V206">
            <v>136850</v>
          </cell>
          <cell r="W206">
            <v>0.2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136850</v>
          </cell>
          <cell r="AC206">
            <v>58650</v>
          </cell>
          <cell r="AD206">
            <v>0</v>
          </cell>
          <cell r="AE206">
            <v>195500</v>
          </cell>
          <cell r="AF206">
            <v>195500</v>
          </cell>
          <cell r="AG206">
            <v>0.2</v>
          </cell>
          <cell r="AH206">
            <v>39100</v>
          </cell>
          <cell r="AI206">
            <v>0</v>
          </cell>
          <cell r="AJ206"/>
          <cell r="AK206"/>
          <cell r="AN206"/>
          <cell r="AO206"/>
          <cell r="AP206"/>
          <cell r="AR206">
            <v>39100</v>
          </cell>
          <cell r="AS206">
            <v>0</v>
          </cell>
          <cell r="AT206">
            <v>44439</v>
          </cell>
          <cell r="AU206" t="str">
            <v>MSP with PSZ only</v>
          </cell>
          <cell r="AV206">
            <v>44058</v>
          </cell>
          <cell r="AW206" t="str">
            <v>Tam, S.</v>
          </cell>
          <cell r="BB206" t="str">
            <v>Option 2</v>
          </cell>
          <cell r="BC206" t="str">
            <v>D</v>
          </cell>
          <cell r="BE206" t="str">
            <v>Y</v>
          </cell>
          <cell r="BF206" t="str">
            <v>Sub 2</v>
          </cell>
          <cell r="BG206" t="str">
            <v>mec078@ucsd.edu</v>
          </cell>
          <cell r="BI206">
            <v>0</v>
          </cell>
          <cell r="BJ206">
            <v>30620</v>
          </cell>
          <cell r="BK206" t="str">
            <v>EcoTime</v>
          </cell>
          <cell r="BL206">
            <v>2280.83</v>
          </cell>
          <cell r="BM206">
            <v>977.5</v>
          </cell>
          <cell r="BN206"/>
          <cell r="BR206">
            <v>93.63</v>
          </cell>
          <cell r="BS206" t="e">
            <v>#N/A</v>
          </cell>
        </row>
        <row r="207">
          <cell r="A207">
            <v>2021</v>
          </cell>
          <cell r="B207">
            <v>306</v>
          </cell>
          <cell r="C207" t="str">
            <v>Radiology</v>
          </cell>
          <cell r="D207" t="str">
            <v>NA</v>
          </cell>
          <cell r="F207" t="str">
            <v>Tam</v>
          </cell>
          <cell r="G207" t="str">
            <v>MSP</v>
          </cell>
          <cell r="H207" t="str">
            <v>Active</v>
          </cell>
          <cell r="I207">
            <v>10358771</v>
          </cell>
          <cell r="J207" t="e">
            <v>#N/A</v>
          </cell>
          <cell r="K207" t="str">
            <v>FOWLER, KEIR ANDREW BEXAR</v>
          </cell>
          <cell r="L207" t="str">
            <v>FOWLER</v>
          </cell>
          <cell r="M207" t="str">
            <v>KEIR</v>
          </cell>
          <cell r="N207">
            <v>44013</v>
          </cell>
          <cell r="O207">
            <v>44377</v>
          </cell>
          <cell r="P207" t="str">
            <v>0770</v>
          </cell>
          <cell r="Q207" t="str">
            <v>MSP</v>
          </cell>
          <cell r="R207">
            <v>40646430</v>
          </cell>
          <cell r="S207" t="str">
            <v/>
          </cell>
          <cell r="T207" t="str">
            <v>NA</v>
          </cell>
          <cell r="V207">
            <v>242200</v>
          </cell>
          <cell r="W207">
            <v>0.2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242200</v>
          </cell>
          <cell r="AC207">
            <v>103800</v>
          </cell>
          <cell r="AD207">
            <v>0</v>
          </cell>
          <cell r="AE207">
            <v>346000</v>
          </cell>
          <cell r="AF207">
            <v>346000</v>
          </cell>
          <cell r="AG207">
            <v>0.2</v>
          </cell>
          <cell r="AH207">
            <v>69200</v>
          </cell>
          <cell r="AI207">
            <v>0</v>
          </cell>
          <cell r="AJ207"/>
          <cell r="AK207"/>
          <cell r="AN207"/>
          <cell r="AO207"/>
          <cell r="AP207"/>
          <cell r="AR207">
            <v>69200</v>
          </cell>
          <cell r="AS207">
            <v>44013</v>
          </cell>
          <cell r="AT207">
            <v>44377</v>
          </cell>
          <cell r="AU207" t="str">
            <v>MSP with PSZ only</v>
          </cell>
          <cell r="AV207">
            <v>44000</v>
          </cell>
          <cell r="AW207" t="str">
            <v>Pelayo, E.</v>
          </cell>
          <cell r="AX207" t="str">
            <v>Tam, S.</v>
          </cell>
          <cell r="BB207" t="str">
            <v>Incentive Pay Only</v>
          </cell>
          <cell r="BC207" t="str">
            <v>D</v>
          </cell>
          <cell r="BE207" t="str">
            <v>Y</v>
          </cell>
          <cell r="BF207" t="str">
            <v>Sub 2</v>
          </cell>
          <cell r="BG207" t="str">
            <v>kafowler@ucsd.edu</v>
          </cell>
          <cell r="BI207">
            <v>0</v>
          </cell>
          <cell r="BJ207">
            <v>30620</v>
          </cell>
          <cell r="BK207" t="str">
            <v>EcoTime</v>
          </cell>
          <cell r="BL207">
            <v>4036.67</v>
          </cell>
          <cell r="BM207">
            <v>1730</v>
          </cell>
          <cell r="BN207"/>
          <cell r="BR207">
            <v>165.71</v>
          </cell>
          <cell r="BS207" t="e">
            <v>#N/A</v>
          </cell>
        </row>
        <row r="208">
          <cell r="A208">
            <v>2021</v>
          </cell>
          <cell r="B208">
            <v>306</v>
          </cell>
          <cell r="C208" t="str">
            <v>Radiology</v>
          </cell>
          <cell r="D208" t="str">
            <v>NA</v>
          </cell>
          <cell r="F208" t="str">
            <v>Tam</v>
          </cell>
          <cell r="G208" t="str">
            <v>MSP</v>
          </cell>
          <cell r="H208" t="str">
            <v>Active</v>
          </cell>
          <cell r="I208">
            <v>10358791</v>
          </cell>
          <cell r="J208" t="e">
            <v>#N/A</v>
          </cell>
          <cell r="K208" t="str">
            <v>Patel, Smita A</v>
          </cell>
          <cell r="L208" t="str">
            <v>Patel</v>
          </cell>
          <cell r="M208" t="str">
            <v>Smita</v>
          </cell>
          <cell r="N208">
            <v>44013</v>
          </cell>
          <cell r="O208">
            <v>44377</v>
          </cell>
          <cell r="P208" t="str">
            <v>0772</v>
          </cell>
          <cell r="Q208" t="str">
            <v>MSP</v>
          </cell>
          <cell r="R208">
            <v>40646454</v>
          </cell>
          <cell r="S208" t="str">
            <v/>
          </cell>
          <cell r="T208" t="str">
            <v>NA</v>
          </cell>
          <cell r="V208">
            <v>91900</v>
          </cell>
          <cell r="W208">
            <v>0.2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91900</v>
          </cell>
          <cell r="AC208">
            <v>0</v>
          </cell>
          <cell r="AD208">
            <v>0</v>
          </cell>
          <cell r="AE208">
            <v>91900</v>
          </cell>
          <cell r="AF208">
            <v>91900</v>
          </cell>
          <cell r="AG208">
            <v>0.2</v>
          </cell>
          <cell r="AH208">
            <v>18380</v>
          </cell>
          <cell r="AI208">
            <v>0</v>
          </cell>
          <cell r="AJ208"/>
          <cell r="AK208"/>
          <cell r="AN208"/>
          <cell r="AO208"/>
          <cell r="AP208"/>
          <cell r="AR208">
            <v>18380</v>
          </cell>
          <cell r="AS208">
            <v>44013</v>
          </cell>
          <cell r="AT208">
            <v>44377</v>
          </cell>
          <cell r="AU208" t="str">
            <v>MSP with PNZ only</v>
          </cell>
          <cell r="AV208">
            <v>43999</v>
          </cell>
          <cell r="AW208" t="str">
            <v>Tam, S.</v>
          </cell>
          <cell r="BB208" t="str">
            <v>ARC0273345</v>
          </cell>
          <cell r="BC208" t="str">
            <v>X</v>
          </cell>
          <cell r="BE208" t="str">
            <v>Y</v>
          </cell>
          <cell r="BF208" t="str">
            <v>GME</v>
          </cell>
          <cell r="BG208" t="str">
            <v>sap003@ucsd.edu</v>
          </cell>
          <cell r="BI208">
            <v>0</v>
          </cell>
          <cell r="BJ208">
            <v>30601</v>
          </cell>
          <cell r="BK208" t="str">
            <v>Incentive</v>
          </cell>
          <cell r="BL208">
            <v>1531.67</v>
          </cell>
          <cell r="BM208">
            <v>0</v>
          </cell>
          <cell r="BN208"/>
          <cell r="BR208">
            <v>44.01</v>
          </cell>
          <cell r="BS208" t="e">
            <v>#N/A</v>
          </cell>
        </row>
        <row r="209">
          <cell r="A209">
            <v>2021</v>
          </cell>
          <cell r="B209">
            <v>306</v>
          </cell>
          <cell r="C209" t="str">
            <v>Radiology</v>
          </cell>
          <cell r="D209" t="str">
            <v>NA</v>
          </cell>
          <cell r="F209" t="str">
            <v>Tam</v>
          </cell>
          <cell r="G209" t="str">
            <v>MSP</v>
          </cell>
          <cell r="H209" t="str">
            <v>Active</v>
          </cell>
          <cell r="I209">
            <v>10358792</v>
          </cell>
          <cell r="J209" t="e">
            <v>#N/A</v>
          </cell>
          <cell r="K209" t="str">
            <v>Brown, Dustin Paul</v>
          </cell>
          <cell r="L209" t="str">
            <v>Brown</v>
          </cell>
          <cell r="M209" t="str">
            <v>Dustin</v>
          </cell>
          <cell r="N209">
            <v>44013</v>
          </cell>
          <cell r="O209">
            <v>44377</v>
          </cell>
          <cell r="P209" t="str">
            <v>0772</v>
          </cell>
          <cell r="Q209" t="str">
            <v>MSP</v>
          </cell>
          <cell r="R209">
            <v>40733969</v>
          </cell>
          <cell r="S209" t="str">
            <v/>
          </cell>
          <cell r="T209" t="str">
            <v>NA</v>
          </cell>
          <cell r="V209">
            <v>91900</v>
          </cell>
          <cell r="W209">
            <v>0.2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91900</v>
          </cell>
          <cell r="AC209">
            <v>0</v>
          </cell>
          <cell r="AD209">
            <v>0</v>
          </cell>
          <cell r="AE209">
            <v>91900</v>
          </cell>
          <cell r="AF209">
            <v>91900</v>
          </cell>
          <cell r="AG209">
            <v>0.2</v>
          </cell>
          <cell r="AH209">
            <v>18380</v>
          </cell>
          <cell r="AI209">
            <v>0</v>
          </cell>
          <cell r="AJ209"/>
          <cell r="AK209"/>
          <cell r="AN209"/>
          <cell r="AO209"/>
          <cell r="AP209"/>
          <cell r="AR209">
            <v>18380</v>
          </cell>
          <cell r="AS209">
            <v>44013</v>
          </cell>
          <cell r="AT209">
            <v>44377</v>
          </cell>
          <cell r="AU209" t="str">
            <v>MSP with PNZ only</v>
          </cell>
          <cell r="AV209">
            <v>43985</v>
          </cell>
          <cell r="BB209" t="str">
            <v>ARC0282306</v>
          </cell>
          <cell r="BC209" t="str">
            <v>X</v>
          </cell>
          <cell r="BE209" t="str">
            <v>Y</v>
          </cell>
          <cell r="BF209" t="str">
            <v>GME</v>
          </cell>
          <cell r="BG209" t="str">
            <v>dpbrown@ucsd.edu</v>
          </cell>
          <cell r="BI209">
            <v>0</v>
          </cell>
          <cell r="BK209" t="str">
            <v>Incentive</v>
          </cell>
          <cell r="BL209">
            <v>1531.67</v>
          </cell>
          <cell r="BM209">
            <v>0</v>
          </cell>
          <cell r="BN209"/>
          <cell r="BR209">
            <v>44.01</v>
          </cell>
          <cell r="BS209">
            <v>1373.9921999999999</v>
          </cell>
        </row>
        <row r="210">
          <cell r="A210">
            <v>2021</v>
          </cell>
          <cell r="B210">
            <v>306</v>
          </cell>
          <cell r="C210" t="str">
            <v>Radiology</v>
          </cell>
          <cell r="D210" t="str">
            <v>NA</v>
          </cell>
          <cell r="F210" t="str">
            <v>Tam</v>
          </cell>
          <cell r="G210" t="str">
            <v>MSP</v>
          </cell>
          <cell r="H210" t="str">
            <v>Active</v>
          </cell>
          <cell r="I210">
            <v>10358874</v>
          </cell>
          <cell r="J210" t="e">
            <v>#N/A</v>
          </cell>
          <cell r="K210" t="str">
            <v>Bahador, Farshad</v>
          </cell>
          <cell r="L210" t="str">
            <v>Bahador</v>
          </cell>
          <cell r="M210" t="str">
            <v>Farshad</v>
          </cell>
          <cell r="N210">
            <v>44013</v>
          </cell>
          <cell r="O210">
            <v>44377</v>
          </cell>
          <cell r="P210" t="str">
            <v>0770</v>
          </cell>
          <cell r="Q210" t="str">
            <v>MSP</v>
          </cell>
          <cell r="R210">
            <v>40644966</v>
          </cell>
          <cell r="S210" t="str">
            <v/>
          </cell>
          <cell r="T210" t="str">
            <v>NA</v>
          </cell>
          <cell r="V210">
            <v>217700</v>
          </cell>
          <cell r="W210">
            <v>0.2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217700</v>
          </cell>
          <cell r="AC210">
            <v>93300</v>
          </cell>
          <cell r="AD210">
            <v>0</v>
          </cell>
          <cell r="AE210">
            <v>311000</v>
          </cell>
          <cell r="AF210">
            <v>311000</v>
          </cell>
          <cell r="AG210">
            <v>0.2</v>
          </cell>
          <cell r="AH210">
            <v>62200</v>
          </cell>
          <cell r="AI210">
            <v>0</v>
          </cell>
          <cell r="AJ210"/>
          <cell r="AK210"/>
          <cell r="AN210"/>
          <cell r="AO210"/>
          <cell r="AP210"/>
          <cell r="AR210">
            <v>62200</v>
          </cell>
          <cell r="AS210">
            <v>44013</v>
          </cell>
          <cell r="AT210">
            <v>44377</v>
          </cell>
          <cell r="AU210" t="str">
            <v>MSP with PSZ only</v>
          </cell>
          <cell r="AV210">
            <v>43976</v>
          </cell>
          <cell r="AW210" t="str">
            <v>Tam, S.</v>
          </cell>
          <cell r="BB210" t="str">
            <v>ARC0273621</v>
          </cell>
          <cell r="BC210" t="str">
            <v>D</v>
          </cell>
          <cell r="BE210" t="str">
            <v>Y</v>
          </cell>
          <cell r="BF210" t="str">
            <v>Sub 2</v>
          </cell>
          <cell r="BG210" t="str">
            <v>fbahador@ucsd.edu</v>
          </cell>
          <cell r="BI210">
            <v>0</v>
          </cell>
          <cell r="BJ210">
            <v>30620</v>
          </cell>
          <cell r="BK210" t="str">
            <v>EcoTime</v>
          </cell>
          <cell r="BL210">
            <v>3628.33</v>
          </cell>
          <cell r="BM210">
            <v>1555</v>
          </cell>
          <cell r="BN210"/>
          <cell r="BR210">
            <v>148.94999999999999</v>
          </cell>
          <cell r="BS210" t="e">
            <v>#N/A</v>
          </cell>
        </row>
        <row r="211">
          <cell r="A211">
            <v>2021</v>
          </cell>
          <cell r="B211">
            <v>306</v>
          </cell>
          <cell r="C211" t="str">
            <v>Radiology</v>
          </cell>
          <cell r="D211" t="str">
            <v>NA</v>
          </cell>
          <cell r="F211" t="str">
            <v>Tam</v>
          </cell>
          <cell r="G211" t="str">
            <v>MSP</v>
          </cell>
          <cell r="H211" t="str">
            <v>Active</v>
          </cell>
          <cell r="I211">
            <v>10358980</v>
          </cell>
          <cell r="J211" t="e">
            <v>#N/A</v>
          </cell>
          <cell r="K211" t="str">
            <v>Friend, Christopher John</v>
          </cell>
          <cell r="L211" t="str">
            <v>Friend</v>
          </cell>
          <cell r="M211" t="str">
            <v>Christopher</v>
          </cell>
          <cell r="N211">
            <v>43950</v>
          </cell>
          <cell r="O211">
            <v>44314</v>
          </cell>
          <cell r="P211" t="str">
            <v>0771</v>
          </cell>
          <cell r="Q211" t="str">
            <v>MSP</v>
          </cell>
          <cell r="R211">
            <v>40646172</v>
          </cell>
          <cell r="S211" t="str">
            <v/>
          </cell>
          <cell r="T211" t="str">
            <v>NA</v>
          </cell>
          <cell r="V211">
            <v>188094</v>
          </cell>
          <cell r="W211">
            <v>0.2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188094</v>
          </cell>
          <cell r="AC211">
            <v>80611</v>
          </cell>
          <cell r="AD211">
            <v>0</v>
          </cell>
          <cell r="AE211">
            <v>268705</v>
          </cell>
          <cell r="AF211">
            <v>268705</v>
          </cell>
          <cell r="AG211">
            <v>0.2</v>
          </cell>
          <cell r="AH211">
            <v>53741</v>
          </cell>
          <cell r="AI211">
            <v>0</v>
          </cell>
          <cell r="AJ211">
            <v>43471</v>
          </cell>
          <cell r="AK211">
            <v>65381</v>
          </cell>
          <cell r="AL211" t="str">
            <v>00/01</v>
          </cell>
          <cell r="AM211">
            <v>8</v>
          </cell>
          <cell r="AN211">
            <v>104843</v>
          </cell>
          <cell r="AO211">
            <v>243433</v>
          </cell>
          <cell r="AP211">
            <v>348276</v>
          </cell>
          <cell r="AR211">
            <v>402017</v>
          </cell>
          <cell r="AS211">
            <v>43584</v>
          </cell>
          <cell r="AT211">
            <v>44314</v>
          </cell>
          <cell r="AU211" t="str">
            <v>MSP with PSZ only</v>
          </cell>
          <cell r="AV211">
            <v>43885</v>
          </cell>
          <cell r="AW211" t="str">
            <v>Tam, S.</v>
          </cell>
          <cell r="BB211" t="str">
            <v>Incentive Only</v>
          </cell>
          <cell r="BC211" t="str">
            <v>D</v>
          </cell>
          <cell r="BE211" t="str">
            <v>Y</v>
          </cell>
          <cell r="BF211" t="str">
            <v>Sub 2</v>
          </cell>
          <cell r="BG211" t="str">
            <v>cfriend@ucsd.edu</v>
          </cell>
          <cell r="BI211">
            <v>0</v>
          </cell>
          <cell r="BJ211">
            <v>30620</v>
          </cell>
          <cell r="BK211" t="str">
            <v>EcoTime</v>
          </cell>
          <cell r="BL211">
            <v>3134.9</v>
          </cell>
          <cell r="BM211">
            <v>1343.52</v>
          </cell>
          <cell r="BN211"/>
          <cell r="BR211">
            <v>128.69</v>
          </cell>
          <cell r="BS211" t="e">
            <v>#N/A</v>
          </cell>
        </row>
        <row r="212">
          <cell r="A212">
            <v>2021</v>
          </cell>
          <cell r="B212">
            <v>306</v>
          </cell>
          <cell r="C212" t="str">
            <v>Radiology</v>
          </cell>
          <cell r="D212" t="str">
            <v>NA</v>
          </cell>
          <cell r="F212" t="str">
            <v>Tam</v>
          </cell>
          <cell r="G212" t="str">
            <v>MSP</v>
          </cell>
          <cell r="H212" t="str">
            <v>Active</v>
          </cell>
          <cell r="I212">
            <v>10359080</v>
          </cell>
          <cell r="J212" t="e">
            <v>#N/A</v>
          </cell>
          <cell r="K212" t="str">
            <v>Do, John Nguyen</v>
          </cell>
          <cell r="L212" t="str">
            <v>Do</v>
          </cell>
          <cell r="M212" t="str">
            <v>John</v>
          </cell>
          <cell r="N212">
            <v>44013</v>
          </cell>
          <cell r="O212">
            <v>44377</v>
          </cell>
          <cell r="P212" t="str">
            <v>0772</v>
          </cell>
          <cell r="Q212" t="str">
            <v>MSP</v>
          </cell>
          <cell r="R212">
            <v>40733939</v>
          </cell>
          <cell r="S212" t="str">
            <v/>
          </cell>
          <cell r="T212" t="str">
            <v>NA</v>
          </cell>
          <cell r="V212">
            <v>91900</v>
          </cell>
          <cell r="W212">
            <v>0.2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91900</v>
          </cell>
          <cell r="AC212">
            <v>0</v>
          </cell>
          <cell r="AD212">
            <v>0</v>
          </cell>
          <cell r="AE212">
            <v>91900</v>
          </cell>
          <cell r="AF212">
            <v>91900</v>
          </cell>
          <cell r="AG212">
            <v>0.2</v>
          </cell>
          <cell r="AH212">
            <v>18380</v>
          </cell>
          <cell r="AI212">
            <v>0</v>
          </cell>
          <cell r="AJ212"/>
          <cell r="AK212"/>
          <cell r="AN212"/>
          <cell r="AO212"/>
          <cell r="AP212"/>
          <cell r="AR212">
            <v>18380</v>
          </cell>
          <cell r="AS212">
            <v>44013</v>
          </cell>
          <cell r="AT212">
            <v>44377</v>
          </cell>
          <cell r="AU212" t="str">
            <v>MSP with PNZ only</v>
          </cell>
          <cell r="AV212">
            <v>43962</v>
          </cell>
          <cell r="BB212" t="str">
            <v>ARC0282315</v>
          </cell>
          <cell r="BC212" t="str">
            <v>X</v>
          </cell>
          <cell r="BE212" t="str">
            <v>Y</v>
          </cell>
          <cell r="BF212" t="str">
            <v>GME</v>
          </cell>
          <cell r="BG212" t="str">
            <v>jdo@ucsd.edu</v>
          </cell>
          <cell r="BI212">
            <v>0</v>
          </cell>
          <cell r="BJ212">
            <v>30601</v>
          </cell>
          <cell r="BK212" t="str">
            <v>Incentive</v>
          </cell>
          <cell r="BL212">
            <v>1531.67</v>
          </cell>
          <cell r="BM212">
            <v>0</v>
          </cell>
          <cell r="BN212"/>
          <cell r="BR212">
            <v>44.01</v>
          </cell>
          <cell r="BS212">
            <v>0</v>
          </cell>
        </row>
        <row r="213">
          <cell r="A213">
            <v>2021</v>
          </cell>
          <cell r="B213">
            <v>306</v>
          </cell>
          <cell r="C213" t="str">
            <v>Radiology</v>
          </cell>
          <cell r="D213" t="str">
            <v>NA</v>
          </cell>
          <cell r="F213" t="str">
            <v>Tam</v>
          </cell>
          <cell r="G213" t="str">
            <v>MSP</v>
          </cell>
          <cell r="H213" t="str">
            <v>Active</v>
          </cell>
          <cell r="I213">
            <v>10359760</v>
          </cell>
          <cell r="J213" t="e">
            <v>#N/A</v>
          </cell>
          <cell r="K213" t="str">
            <v>Gray, Eric J</v>
          </cell>
          <cell r="L213" t="str">
            <v>Gray</v>
          </cell>
          <cell r="M213" t="str">
            <v>Eric</v>
          </cell>
          <cell r="N213">
            <v>44013</v>
          </cell>
          <cell r="O213">
            <v>44377</v>
          </cell>
          <cell r="P213" t="str">
            <v>0772</v>
          </cell>
          <cell r="Q213" t="str">
            <v>MSP</v>
          </cell>
          <cell r="R213">
            <v>40645434</v>
          </cell>
          <cell r="S213" t="str">
            <v/>
          </cell>
          <cell r="T213" t="str">
            <v>NA</v>
          </cell>
          <cell r="V213">
            <v>91900</v>
          </cell>
          <cell r="W213">
            <v>0.2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91900</v>
          </cell>
          <cell r="AC213">
            <v>0</v>
          </cell>
          <cell r="AD213">
            <v>0</v>
          </cell>
          <cell r="AE213">
            <v>91900</v>
          </cell>
          <cell r="AF213">
            <v>91900</v>
          </cell>
          <cell r="AG213">
            <v>0.2</v>
          </cell>
          <cell r="AH213">
            <v>18380</v>
          </cell>
          <cell r="AI213">
            <v>0</v>
          </cell>
          <cell r="AJ213"/>
          <cell r="AK213"/>
          <cell r="AN213"/>
          <cell r="AO213"/>
          <cell r="AP213"/>
          <cell r="AR213">
            <v>18380</v>
          </cell>
          <cell r="AS213">
            <v>44013</v>
          </cell>
          <cell r="AT213">
            <v>44377</v>
          </cell>
          <cell r="AU213" t="str">
            <v>MSP without incentive</v>
          </cell>
          <cell r="AV213">
            <v>44007</v>
          </cell>
          <cell r="AW213" t="str">
            <v>Tam, S.</v>
          </cell>
          <cell r="BB213" t="str">
            <v>ARC0273357</v>
          </cell>
          <cell r="BC213" t="str">
            <v>X</v>
          </cell>
          <cell r="BE213" t="str">
            <v>Y</v>
          </cell>
          <cell r="BF213" t="str">
            <v>GME</v>
          </cell>
          <cell r="BG213" t="str">
            <v>ergray@ucsd.edu</v>
          </cell>
          <cell r="BI213">
            <v>0</v>
          </cell>
          <cell r="BJ213">
            <v>30601</v>
          </cell>
          <cell r="BK213" t="str">
            <v>Incentive</v>
          </cell>
          <cell r="BL213">
            <v>1531.67</v>
          </cell>
          <cell r="BM213">
            <v>0</v>
          </cell>
          <cell r="BN213"/>
          <cell r="BR213">
            <v>44.01</v>
          </cell>
          <cell r="BS213" t="e">
            <v>#N/A</v>
          </cell>
        </row>
        <row r="214">
          <cell r="A214">
            <v>2021</v>
          </cell>
          <cell r="B214">
            <v>306</v>
          </cell>
          <cell r="C214" t="str">
            <v>Radiology</v>
          </cell>
          <cell r="D214" t="str">
            <v>NA</v>
          </cell>
          <cell r="F214" t="str">
            <v>Tam</v>
          </cell>
          <cell r="G214" t="str">
            <v>MSP</v>
          </cell>
          <cell r="H214" t="str">
            <v>Active</v>
          </cell>
          <cell r="I214">
            <v>10359795</v>
          </cell>
          <cell r="J214" t="e">
            <v>#N/A</v>
          </cell>
          <cell r="K214" t="str">
            <v>Green, Shannon M</v>
          </cell>
          <cell r="L214" t="str">
            <v>Green</v>
          </cell>
          <cell r="M214" t="str">
            <v>Shannon</v>
          </cell>
          <cell r="N214">
            <v>44013</v>
          </cell>
          <cell r="O214">
            <v>44377</v>
          </cell>
          <cell r="P214" t="str">
            <v>0772</v>
          </cell>
          <cell r="Q214" t="str">
            <v>MSP</v>
          </cell>
          <cell r="R214">
            <v>40645472</v>
          </cell>
          <cell r="S214" t="str">
            <v/>
          </cell>
          <cell r="T214" t="str">
            <v>NA</v>
          </cell>
          <cell r="V214">
            <v>91900</v>
          </cell>
          <cell r="W214">
            <v>0.2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91900</v>
          </cell>
          <cell r="AC214">
            <v>0</v>
          </cell>
          <cell r="AD214">
            <v>0</v>
          </cell>
          <cell r="AE214">
            <v>91900</v>
          </cell>
          <cell r="AF214">
            <v>91900</v>
          </cell>
          <cell r="AG214">
            <v>0.2</v>
          </cell>
          <cell r="AH214">
            <v>18380</v>
          </cell>
          <cell r="AI214">
            <v>0</v>
          </cell>
          <cell r="AJ214"/>
          <cell r="AK214"/>
          <cell r="AN214"/>
          <cell r="AO214"/>
          <cell r="AP214"/>
          <cell r="AR214">
            <v>18380</v>
          </cell>
          <cell r="AS214">
            <v>44013</v>
          </cell>
          <cell r="AT214">
            <v>44377</v>
          </cell>
          <cell r="AU214" t="str">
            <v>MSP with PNZ only</v>
          </cell>
          <cell r="AV214">
            <v>44000</v>
          </cell>
          <cell r="BB214" t="str">
            <v>ARC0273356</v>
          </cell>
          <cell r="BC214" t="str">
            <v>X</v>
          </cell>
          <cell r="BE214" t="str">
            <v>Y</v>
          </cell>
          <cell r="BF214" t="str">
            <v>GME</v>
          </cell>
          <cell r="BG214" t="str">
            <v>s2green@ucsd.edu</v>
          </cell>
          <cell r="BI214">
            <v>0</v>
          </cell>
          <cell r="BJ214">
            <v>30601</v>
          </cell>
          <cell r="BK214" t="str">
            <v>Incentive</v>
          </cell>
          <cell r="BL214">
            <v>1531.67</v>
          </cell>
          <cell r="BM214">
            <v>0</v>
          </cell>
          <cell r="BN214"/>
          <cell r="BR214">
            <v>44.01</v>
          </cell>
          <cell r="BS214" t="e">
            <v>#N/A</v>
          </cell>
        </row>
        <row r="215">
          <cell r="A215">
            <v>2021</v>
          </cell>
          <cell r="B215">
            <v>306</v>
          </cell>
          <cell r="C215" t="str">
            <v>Radiology</v>
          </cell>
          <cell r="D215" t="str">
            <v>NA</v>
          </cell>
          <cell r="F215" t="str">
            <v>Tam</v>
          </cell>
          <cell r="G215" t="str">
            <v>MSP</v>
          </cell>
          <cell r="H215" t="str">
            <v>Active</v>
          </cell>
          <cell r="I215">
            <v>10359828</v>
          </cell>
          <cell r="J215" t="e">
            <v>#N/A</v>
          </cell>
          <cell r="K215" t="str">
            <v>Manning, Paul M</v>
          </cell>
          <cell r="L215" t="str">
            <v>Manning</v>
          </cell>
          <cell r="M215" t="str">
            <v>Paul</v>
          </cell>
          <cell r="N215">
            <v>44013</v>
          </cell>
          <cell r="O215">
            <v>44377</v>
          </cell>
          <cell r="P215" t="str">
            <v>0772</v>
          </cell>
          <cell r="Q215" t="str">
            <v>MSP</v>
          </cell>
          <cell r="R215">
            <v>40645508</v>
          </cell>
          <cell r="S215" t="str">
            <v/>
          </cell>
          <cell r="T215" t="str">
            <v>NA</v>
          </cell>
          <cell r="V215">
            <v>91900</v>
          </cell>
          <cell r="W215">
            <v>0.2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91900</v>
          </cell>
          <cell r="AC215">
            <v>0</v>
          </cell>
          <cell r="AD215">
            <v>0</v>
          </cell>
          <cell r="AE215">
            <v>91900</v>
          </cell>
          <cell r="AF215">
            <v>91900</v>
          </cell>
          <cell r="AG215">
            <v>0.2</v>
          </cell>
          <cell r="AH215">
            <v>18380</v>
          </cell>
          <cell r="AI215">
            <v>0</v>
          </cell>
          <cell r="AJ215"/>
          <cell r="AK215"/>
          <cell r="AN215"/>
          <cell r="AO215"/>
          <cell r="AP215"/>
          <cell r="AR215">
            <v>18380</v>
          </cell>
          <cell r="AS215">
            <v>44013</v>
          </cell>
          <cell r="AT215">
            <v>44377</v>
          </cell>
          <cell r="AU215" t="str">
            <v>MSP with PNZ only</v>
          </cell>
          <cell r="AV215">
            <v>43997</v>
          </cell>
          <cell r="BB215" t="str">
            <v>ARC0273355</v>
          </cell>
          <cell r="BC215" t="str">
            <v>X</v>
          </cell>
          <cell r="BE215" t="str">
            <v>Y</v>
          </cell>
          <cell r="BF215" t="str">
            <v>GME</v>
          </cell>
          <cell r="BG215" t="str">
            <v>pmanning@ucsd.edu</v>
          </cell>
          <cell r="BI215">
            <v>0</v>
          </cell>
          <cell r="BJ215">
            <v>30601</v>
          </cell>
          <cell r="BK215" t="str">
            <v>Incentive</v>
          </cell>
          <cell r="BL215">
            <v>1531.67</v>
          </cell>
          <cell r="BM215">
            <v>0</v>
          </cell>
          <cell r="BN215"/>
          <cell r="BR215">
            <v>44.01</v>
          </cell>
          <cell r="BS215" t="e">
            <v>#N/A</v>
          </cell>
        </row>
        <row r="216">
          <cell r="A216">
            <v>2021</v>
          </cell>
          <cell r="B216">
            <v>306</v>
          </cell>
          <cell r="C216" t="str">
            <v>Radiology</v>
          </cell>
          <cell r="D216" t="str">
            <v>NA</v>
          </cell>
          <cell r="F216" t="str">
            <v>Tam</v>
          </cell>
          <cell r="G216" t="str">
            <v>MSP</v>
          </cell>
          <cell r="H216" t="str">
            <v>Active</v>
          </cell>
          <cell r="I216">
            <v>10359968</v>
          </cell>
          <cell r="J216" t="e">
            <v>#N/A</v>
          </cell>
          <cell r="K216" t="str">
            <v>Ritchie, David James</v>
          </cell>
          <cell r="L216" t="str">
            <v>Ritchie</v>
          </cell>
          <cell r="M216" t="str">
            <v>David</v>
          </cell>
          <cell r="N216">
            <v>44013</v>
          </cell>
          <cell r="O216">
            <v>44377</v>
          </cell>
          <cell r="P216" t="str">
            <v>0772</v>
          </cell>
          <cell r="Q216" t="str">
            <v>MSP</v>
          </cell>
          <cell r="R216">
            <v>40645579</v>
          </cell>
          <cell r="S216" t="str">
            <v/>
          </cell>
          <cell r="T216" t="str">
            <v>NA</v>
          </cell>
          <cell r="V216">
            <v>91900</v>
          </cell>
          <cell r="W216">
            <v>0.2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91900</v>
          </cell>
          <cell r="AC216">
            <v>0</v>
          </cell>
          <cell r="AD216">
            <v>0</v>
          </cell>
          <cell r="AE216">
            <v>91900</v>
          </cell>
          <cell r="AF216">
            <v>91900</v>
          </cell>
          <cell r="AG216">
            <v>0.2</v>
          </cell>
          <cell r="AH216">
            <v>18380</v>
          </cell>
          <cell r="AI216">
            <v>0</v>
          </cell>
          <cell r="AJ216"/>
          <cell r="AK216"/>
          <cell r="AN216"/>
          <cell r="AO216"/>
          <cell r="AP216"/>
          <cell r="AR216">
            <v>18380</v>
          </cell>
          <cell r="AS216">
            <v>44013</v>
          </cell>
          <cell r="AT216">
            <v>44377</v>
          </cell>
          <cell r="AU216" t="str">
            <v>MSP with PNZ only</v>
          </cell>
          <cell r="AV216">
            <v>43997</v>
          </cell>
          <cell r="AW216" t="str">
            <v>Tam, S.</v>
          </cell>
          <cell r="BB216" t="str">
            <v>ARC0273349 - extension only</v>
          </cell>
          <cell r="BC216" t="str">
            <v>X</v>
          </cell>
          <cell r="BE216" t="str">
            <v>Y</v>
          </cell>
          <cell r="BF216" t="str">
            <v>GME</v>
          </cell>
          <cell r="BG216" t="str">
            <v>djritchie@ucsd.edu</v>
          </cell>
          <cell r="BI216">
            <v>0</v>
          </cell>
          <cell r="BJ216">
            <v>30601</v>
          </cell>
          <cell r="BK216" t="str">
            <v>Incentive</v>
          </cell>
          <cell r="BL216">
            <v>1531.67</v>
          </cell>
          <cell r="BM216">
            <v>0</v>
          </cell>
          <cell r="BN216"/>
          <cell r="BR216">
            <v>44.01</v>
          </cell>
          <cell r="BS216">
            <v>1486.6578</v>
          </cell>
        </row>
        <row r="217">
          <cell r="A217">
            <v>2021</v>
          </cell>
          <cell r="B217">
            <v>306</v>
          </cell>
          <cell r="C217" t="str">
            <v>Radiology</v>
          </cell>
          <cell r="D217" t="str">
            <v>NA</v>
          </cell>
          <cell r="F217" t="str">
            <v>Tam</v>
          </cell>
          <cell r="G217" t="str">
            <v>MSP</v>
          </cell>
          <cell r="H217" t="str">
            <v>Active</v>
          </cell>
          <cell r="I217">
            <v>10360565</v>
          </cell>
          <cell r="J217" t="e">
            <v>#N/A</v>
          </cell>
          <cell r="K217" t="str">
            <v>Cheng, Karen Yik Ting</v>
          </cell>
          <cell r="L217" t="str">
            <v>Cheng</v>
          </cell>
          <cell r="M217" t="str">
            <v>Karen</v>
          </cell>
          <cell r="N217">
            <v>44013</v>
          </cell>
          <cell r="O217">
            <v>44377</v>
          </cell>
          <cell r="P217" t="str">
            <v>0772</v>
          </cell>
          <cell r="Q217" t="str">
            <v>MSP</v>
          </cell>
          <cell r="R217">
            <v>40644153</v>
          </cell>
          <cell r="S217" t="str">
            <v/>
          </cell>
          <cell r="T217" t="str">
            <v>NA</v>
          </cell>
          <cell r="V217">
            <v>91900</v>
          </cell>
          <cell r="W217">
            <v>0.2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91900</v>
          </cell>
          <cell r="AC217">
            <v>0</v>
          </cell>
          <cell r="AD217">
            <v>0</v>
          </cell>
          <cell r="AE217">
            <v>91900</v>
          </cell>
          <cell r="AF217">
            <v>91900</v>
          </cell>
          <cell r="AG217">
            <v>0.2</v>
          </cell>
          <cell r="AH217">
            <v>18380</v>
          </cell>
          <cell r="AI217">
            <v>0</v>
          </cell>
          <cell r="AJ217"/>
          <cell r="AK217"/>
          <cell r="AN217"/>
          <cell r="AO217"/>
          <cell r="AP217"/>
          <cell r="AR217">
            <v>18380</v>
          </cell>
          <cell r="AS217">
            <v>44013</v>
          </cell>
          <cell r="AT217">
            <v>44377</v>
          </cell>
          <cell r="AU217" t="str">
            <v>MSP with PNZ only</v>
          </cell>
          <cell r="AV217">
            <v>43994</v>
          </cell>
          <cell r="BB217" t="str">
            <v>ARC0273370</v>
          </cell>
          <cell r="BC217" t="str">
            <v>X</v>
          </cell>
          <cell r="BE217" t="str">
            <v>Y</v>
          </cell>
          <cell r="BF217" t="str">
            <v>GME</v>
          </cell>
          <cell r="BG217" t="str">
            <v>kcheng@ucsd.edu</v>
          </cell>
          <cell r="BI217">
            <v>0</v>
          </cell>
          <cell r="BJ217">
            <v>30600</v>
          </cell>
          <cell r="BK217" t="str">
            <v>Incentive</v>
          </cell>
          <cell r="BL217">
            <v>1531.67</v>
          </cell>
          <cell r="BM217">
            <v>0</v>
          </cell>
          <cell r="BN217"/>
          <cell r="BR217">
            <v>44.01</v>
          </cell>
          <cell r="BS217" t="e">
            <v>#N/A</v>
          </cell>
        </row>
        <row r="218">
          <cell r="A218">
            <v>2021</v>
          </cell>
          <cell r="B218">
            <v>306</v>
          </cell>
          <cell r="C218" t="str">
            <v>Radiology</v>
          </cell>
          <cell r="D218" t="str">
            <v>NA</v>
          </cell>
          <cell r="F218" t="str">
            <v>Tam</v>
          </cell>
          <cell r="G218" t="str">
            <v>MSP</v>
          </cell>
          <cell r="I218">
            <v>10360644</v>
          </cell>
          <cell r="J218" t="e">
            <v>#N/A</v>
          </cell>
          <cell r="K218" t="str">
            <v>Bradley, William</v>
          </cell>
          <cell r="L218" t="str">
            <v>Bradley</v>
          </cell>
          <cell r="M218" t="str">
            <v>William</v>
          </cell>
          <cell r="N218">
            <v>44013</v>
          </cell>
          <cell r="O218">
            <v>44377</v>
          </cell>
          <cell r="P218" t="str">
            <v>0772</v>
          </cell>
          <cell r="Q218" t="str">
            <v>MSP</v>
          </cell>
          <cell r="R218">
            <v>40733423</v>
          </cell>
          <cell r="S218" t="str">
            <v/>
          </cell>
          <cell r="T218" t="str">
            <v>NA</v>
          </cell>
          <cell r="V218">
            <v>177500</v>
          </cell>
          <cell r="W218">
            <v>0.2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177500</v>
          </cell>
          <cell r="AC218">
            <v>0</v>
          </cell>
          <cell r="AD218">
            <v>0</v>
          </cell>
          <cell r="AE218">
            <v>177500</v>
          </cell>
          <cell r="AF218">
            <v>177500</v>
          </cell>
          <cell r="AG218">
            <v>0.2</v>
          </cell>
          <cell r="AH218">
            <v>35500</v>
          </cell>
          <cell r="AI218">
            <v>0</v>
          </cell>
          <cell r="AJ218"/>
          <cell r="AK218"/>
          <cell r="AN218"/>
          <cell r="AO218"/>
          <cell r="AP218"/>
          <cell r="AR218">
            <v>35500</v>
          </cell>
          <cell r="AS218">
            <v>44013</v>
          </cell>
          <cell r="AT218">
            <v>44377</v>
          </cell>
          <cell r="AU218" t="str">
            <v>MSP with PNZ and PSZ</v>
          </cell>
          <cell r="AV218">
            <v>43990</v>
          </cell>
          <cell r="BB218" t="str">
            <v>ARC0275248</v>
          </cell>
          <cell r="BC218" t="str">
            <v>N</v>
          </cell>
          <cell r="BE218" t="str">
            <v>Y</v>
          </cell>
          <cell r="BF218" t="str">
            <v>Sub 2</v>
          </cell>
          <cell r="BG218" t="str">
            <v>wbradley@ucsd.edu</v>
          </cell>
          <cell r="BI218">
            <v>0</v>
          </cell>
          <cell r="BK218" t="str">
            <v>EcoTime</v>
          </cell>
          <cell r="BL218">
            <v>2958.33</v>
          </cell>
          <cell r="BM218">
            <v>0</v>
          </cell>
          <cell r="BN218"/>
          <cell r="BR218">
            <v>85.01</v>
          </cell>
          <cell r="BS218" t="e">
            <v>#N/A</v>
          </cell>
        </row>
        <row r="219">
          <cell r="A219">
            <v>2021</v>
          </cell>
          <cell r="B219">
            <v>306</v>
          </cell>
          <cell r="C219" t="str">
            <v>Radiology</v>
          </cell>
          <cell r="D219" t="str">
            <v>NA</v>
          </cell>
          <cell r="F219" t="str">
            <v>Tam</v>
          </cell>
          <cell r="G219" t="str">
            <v>MSP</v>
          </cell>
          <cell r="I219">
            <v>10360684</v>
          </cell>
          <cell r="J219" t="e">
            <v>#N/A</v>
          </cell>
          <cell r="K219" t="str">
            <v>Gioioso, Valeria</v>
          </cell>
          <cell r="L219" t="str">
            <v>Gioioso</v>
          </cell>
          <cell r="M219" t="str">
            <v>Valeria</v>
          </cell>
          <cell r="N219">
            <v>44013</v>
          </cell>
          <cell r="O219">
            <v>44377</v>
          </cell>
          <cell r="P219" t="str">
            <v>0772</v>
          </cell>
          <cell r="Q219" t="str">
            <v>MSP</v>
          </cell>
          <cell r="R219">
            <v>40733575</v>
          </cell>
          <cell r="S219" t="str">
            <v/>
          </cell>
          <cell r="T219" t="str">
            <v>NA</v>
          </cell>
          <cell r="V219">
            <v>91900</v>
          </cell>
          <cell r="W219">
            <v>0.2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91900</v>
          </cell>
          <cell r="AC219">
            <v>0</v>
          </cell>
          <cell r="AD219">
            <v>0</v>
          </cell>
          <cell r="AE219">
            <v>91900</v>
          </cell>
          <cell r="AF219">
            <v>91900</v>
          </cell>
          <cell r="AG219">
            <v>0.2</v>
          </cell>
          <cell r="AH219">
            <v>18380</v>
          </cell>
          <cell r="AI219">
            <v>0</v>
          </cell>
          <cell r="AJ219"/>
          <cell r="AK219"/>
          <cell r="AN219"/>
          <cell r="AO219"/>
          <cell r="AP219"/>
          <cell r="AR219">
            <v>18380</v>
          </cell>
          <cell r="AS219">
            <v>44013</v>
          </cell>
          <cell r="AT219">
            <v>44377</v>
          </cell>
          <cell r="AU219" t="str">
            <v>MSP with PNZ only</v>
          </cell>
          <cell r="AV219">
            <v>43994</v>
          </cell>
          <cell r="BB219" t="str">
            <v>ARC0282427</v>
          </cell>
          <cell r="BC219" t="str">
            <v>N</v>
          </cell>
          <cell r="BE219" t="str">
            <v>Y</v>
          </cell>
          <cell r="BF219" t="str">
            <v>GME</v>
          </cell>
          <cell r="BG219" t="str">
            <v>vgioioso@ucsd.edu</v>
          </cell>
          <cell r="BI219">
            <v>0</v>
          </cell>
          <cell r="BK219" t="str">
            <v>Incentive</v>
          </cell>
          <cell r="BL219">
            <v>1531.67</v>
          </cell>
          <cell r="BM219">
            <v>0</v>
          </cell>
          <cell r="BN219"/>
          <cell r="BR219">
            <v>44.01</v>
          </cell>
          <cell r="BS219" t="e">
            <v>#N/A</v>
          </cell>
        </row>
        <row r="220">
          <cell r="A220">
            <v>2021</v>
          </cell>
          <cell r="B220">
            <v>306</v>
          </cell>
          <cell r="C220" t="str">
            <v>Radiology</v>
          </cell>
          <cell r="D220" t="str">
            <v>NA</v>
          </cell>
          <cell r="F220" t="str">
            <v>Tam</v>
          </cell>
          <cell r="G220" t="str">
            <v>MSP</v>
          </cell>
          <cell r="H220" t="str">
            <v>Inactive</v>
          </cell>
          <cell r="I220">
            <v>10360686</v>
          </cell>
          <cell r="J220" t="e">
            <v>#N/A</v>
          </cell>
          <cell r="K220" t="str">
            <v>Grissom, Murray James</v>
          </cell>
          <cell r="L220" t="str">
            <v>Grissom</v>
          </cell>
          <cell r="M220" t="str">
            <v>Murray James</v>
          </cell>
          <cell r="N220">
            <v>44013</v>
          </cell>
          <cell r="O220">
            <v>44377</v>
          </cell>
          <cell r="P220" t="str">
            <v>0772</v>
          </cell>
          <cell r="Q220" t="str">
            <v>MSP</v>
          </cell>
          <cell r="R220">
            <v>40733427</v>
          </cell>
          <cell r="S220" t="str">
            <v/>
          </cell>
          <cell r="T220" t="str">
            <v>NA</v>
          </cell>
          <cell r="V220">
            <v>177500</v>
          </cell>
          <cell r="W220">
            <v>0.2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177500</v>
          </cell>
          <cell r="AC220">
            <v>0</v>
          </cell>
          <cell r="AD220">
            <v>0</v>
          </cell>
          <cell r="AE220">
            <v>177500</v>
          </cell>
          <cell r="AF220">
            <v>177500</v>
          </cell>
          <cell r="AG220">
            <v>0.2</v>
          </cell>
          <cell r="AH220">
            <v>35500</v>
          </cell>
          <cell r="AI220">
            <v>0</v>
          </cell>
          <cell r="AJ220"/>
          <cell r="AK220"/>
          <cell r="AN220"/>
          <cell r="AO220"/>
          <cell r="AP220"/>
          <cell r="AR220">
            <v>35500</v>
          </cell>
          <cell r="AS220">
            <v>44013</v>
          </cell>
          <cell r="AT220">
            <v>44377</v>
          </cell>
          <cell r="AU220" t="str">
            <v>MSP with PNZ and PSZ</v>
          </cell>
          <cell r="AV220">
            <v>43903</v>
          </cell>
          <cell r="BB220" t="str">
            <v>ARC0275379 - pending Paypath actions from CT (New MSP appt)</v>
          </cell>
          <cell r="BC220" t="str">
            <v>N</v>
          </cell>
          <cell r="BE220" t="str">
            <v>Y</v>
          </cell>
          <cell r="BF220" t="str">
            <v>Sub 2</v>
          </cell>
          <cell r="BG220" t="str">
            <v>mjgrissom@ucsd.edu</v>
          </cell>
          <cell r="BH220" t="str">
            <v>Zs only, no Ecotime set up</v>
          </cell>
          <cell r="BI220">
            <v>0</v>
          </cell>
          <cell r="BJ220">
            <v>30604</v>
          </cell>
          <cell r="BK220" t="str">
            <v>EcoTime</v>
          </cell>
          <cell r="BL220">
            <v>2958.33</v>
          </cell>
          <cell r="BM220">
            <v>0</v>
          </cell>
          <cell r="BN220"/>
          <cell r="BR220">
            <v>85.01</v>
          </cell>
          <cell r="BS220" t="e">
            <v>#N/A</v>
          </cell>
        </row>
        <row r="221">
          <cell r="A221">
            <v>2021</v>
          </cell>
          <cell r="B221">
            <v>306</v>
          </cell>
          <cell r="C221" t="str">
            <v>Radiology</v>
          </cell>
          <cell r="D221" t="str">
            <v>NA</v>
          </cell>
          <cell r="F221" t="str">
            <v>Tam</v>
          </cell>
          <cell r="G221" t="str">
            <v>MSP</v>
          </cell>
          <cell r="I221">
            <v>10360702</v>
          </cell>
          <cell r="J221" t="e">
            <v>#N/A</v>
          </cell>
          <cell r="K221" t="str">
            <v>Jazbeh, Sammer</v>
          </cell>
          <cell r="L221" t="str">
            <v>Jazbeh</v>
          </cell>
          <cell r="M221" t="str">
            <v>Sammer</v>
          </cell>
          <cell r="N221">
            <v>44013</v>
          </cell>
          <cell r="O221">
            <v>44377</v>
          </cell>
          <cell r="P221" t="str">
            <v>0772</v>
          </cell>
          <cell r="Q221" t="str">
            <v>MSP</v>
          </cell>
          <cell r="R221">
            <v>40733611</v>
          </cell>
          <cell r="S221" t="str">
            <v/>
          </cell>
          <cell r="T221" t="str">
            <v>NA</v>
          </cell>
          <cell r="V221">
            <v>177500</v>
          </cell>
          <cell r="W221">
            <v>0.2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177500</v>
          </cell>
          <cell r="AC221">
            <v>0</v>
          </cell>
          <cell r="AD221">
            <v>0</v>
          </cell>
          <cell r="AE221">
            <v>177500</v>
          </cell>
          <cell r="AF221">
            <v>177500</v>
          </cell>
          <cell r="AG221">
            <v>0.2</v>
          </cell>
          <cell r="AH221">
            <v>35500</v>
          </cell>
          <cell r="AI221">
            <v>0</v>
          </cell>
          <cell r="AJ221"/>
          <cell r="AK221"/>
          <cell r="AN221"/>
          <cell r="AO221"/>
          <cell r="AP221"/>
          <cell r="AR221">
            <v>35500</v>
          </cell>
          <cell r="AS221">
            <v>44013</v>
          </cell>
          <cell r="AT221">
            <v>44377</v>
          </cell>
          <cell r="AU221" t="str">
            <v>MSP with PNZ and PSZ</v>
          </cell>
          <cell r="AV221">
            <v>43984</v>
          </cell>
          <cell r="BC221" t="str">
            <v>N</v>
          </cell>
          <cell r="BE221" t="str">
            <v>Y</v>
          </cell>
          <cell r="BF221" t="str">
            <v>Sub 2</v>
          </cell>
          <cell r="BG221" t="str">
            <v>sjazbeh@ucsd.edu</v>
          </cell>
          <cell r="BI221">
            <v>0</v>
          </cell>
          <cell r="BK221" t="str">
            <v>EcoTime</v>
          </cell>
          <cell r="BL221">
            <v>2958.33</v>
          </cell>
          <cell r="BM221">
            <v>0</v>
          </cell>
          <cell r="BN221"/>
          <cell r="BR221">
            <v>85.01</v>
          </cell>
          <cell r="BS221" t="e">
            <v>#N/A</v>
          </cell>
        </row>
        <row r="222">
          <cell r="A222">
            <v>2021</v>
          </cell>
          <cell r="B222">
            <v>306</v>
          </cell>
          <cell r="C222" t="str">
            <v>Radiology</v>
          </cell>
          <cell r="D222" t="str">
            <v>NA</v>
          </cell>
          <cell r="F222" t="str">
            <v>Tam</v>
          </cell>
          <cell r="G222" t="str">
            <v>MSP</v>
          </cell>
          <cell r="I222">
            <v>10360711</v>
          </cell>
          <cell r="J222" t="e">
            <v>#N/A</v>
          </cell>
          <cell r="K222" t="str">
            <v>Koellhoffer, Edward</v>
          </cell>
          <cell r="L222" t="str">
            <v>Koellhoffer</v>
          </cell>
          <cell r="M222" t="str">
            <v>Edward</v>
          </cell>
          <cell r="N222">
            <v>44013</v>
          </cell>
          <cell r="O222">
            <v>44377</v>
          </cell>
          <cell r="P222" t="str">
            <v>0772</v>
          </cell>
          <cell r="Q222" t="str">
            <v>MSP</v>
          </cell>
          <cell r="R222">
            <v>40733995</v>
          </cell>
          <cell r="S222" t="str">
            <v/>
          </cell>
          <cell r="T222" t="str">
            <v>NA</v>
          </cell>
          <cell r="V222">
            <v>91900</v>
          </cell>
          <cell r="W222">
            <v>0.2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91900</v>
          </cell>
          <cell r="AC222">
            <v>0</v>
          </cell>
          <cell r="AD222">
            <v>0</v>
          </cell>
          <cell r="AE222">
            <v>91900</v>
          </cell>
          <cell r="AF222">
            <v>91900</v>
          </cell>
          <cell r="AG222">
            <v>0.2</v>
          </cell>
          <cell r="AH222">
            <v>18380</v>
          </cell>
          <cell r="AI222">
            <v>0</v>
          </cell>
          <cell r="AJ222"/>
          <cell r="AK222"/>
          <cell r="AN222"/>
          <cell r="AO222"/>
          <cell r="AP222"/>
          <cell r="AR222">
            <v>18380</v>
          </cell>
          <cell r="AS222">
            <v>44013</v>
          </cell>
          <cell r="AT222">
            <v>44377</v>
          </cell>
          <cell r="AU222" t="str">
            <v>MSP with PSZ only</v>
          </cell>
          <cell r="AV222">
            <v>44005</v>
          </cell>
          <cell r="BB222" t="str">
            <v>ARC0282431</v>
          </cell>
          <cell r="BC222" t="str">
            <v>N</v>
          </cell>
          <cell r="BE222" t="str">
            <v>Y</v>
          </cell>
          <cell r="BF222" t="str">
            <v>Sub 2</v>
          </cell>
          <cell r="BG222" t="str">
            <v>ekoellhoffer@ucsd.edu</v>
          </cell>
          <cell r="BI222">
            <v>0</v>
          </cell>
          <cell r="BK222" t="str">
            <v>EcoTime</v>
          </cell>
          <cell r="BL222">
            <v>1531.67</v>
          </cell>
          <cell r="BM222">
            <v>0</v>
          </cell>
          <cell r="BN222"/>
          <cell r="BR222">
            <v>44.01</v>
          </cell>
          <cell r="BS222" t="e">
            <v>#N/A</v>
          </cell>
        </row>
        <row r="223">
          <cell r="A223">
            <v>2021</v>
          </cell>
          <cell r="B223">
            <v>306</v>
          </cell>
          <cell r="C223" t="str">
            <v>Radiology</v>
          </cell>
          <cell r="D223" t="str">
            <v>NA</v>
          </cell>
          <cell r="F223" t="str">
            <v>Tam</v>
          </cell>
          <cell r="G223" t="str">
            <v>MSP</v>
          </cell>
          <cell r="I223">
            <v>10360713</v>
          </cell>
          <cell r="J223" t="e">
            <v>#N/A</v>
          </cell>
          <cell r="K223" t="str">
            <v>Aly, Nour</v>
          </cell>
          <cell r="L223" t="str">
            <v>Aly</v>
          </cell>
          <cell r="M223" t="str">
            <v>Nour</v>
          </cell>
          <cell r="N223">
            <v>44013</v>
          </cell>
          <cell r="O223">
            <v>44377</v>
          </cell>
          <cell r="P223" t="str">
            <v>0772</v>
          </cell>
          <cell r="Q223" t="str">
            <v>MSP</v>
          </cell>
          <cell r="R223">
            <v>40733401</v>
          </cell>
          <cell r="S223" t="str">
            <v/>
          </cell>
          <cell r="T223" t="str">
            <v>NA</v>
          </cell>
          <cell r="V223">
            <v>91900</v>
          </cell>
          <cell r="W223">
            <v>0.2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91900</v>
          </cell>
          <cell r="AC223">
            <v>0</v>
          </cell>
          <cell r="AD223">
            <v>0</v>
          </cell>
          <cell r="AE223">
            <v>91900</v>
          </cell>
          <cell r="AF223">
            <v>91900</v>
          </cell>
          <cell r="AG223">
            <v>0.2</v>
          </cell>
          <cell r="AH223">
            <v>18380</v>
          </cell>
          <cell r="AI223">
            <v>0</v>
          </cell>
          <cell r="AJ223"/>
          <cell r="AK223"/>
          <cell r="AN223"/>
          <cell r="AO223"/>
          <cell r="AP223"/>
          <cell r="AR223">
            <v>18380</v>
          </cell>
          <cell r="AS223">
            <v>44013</v>
          </cell>
          <cell r="AT223">
            <v>44377</v>
          </cell>
          <cell r="AU223" t="str">
            <v>MSP with PNZ only</v>
          </cell>
          <cell r="AV223">
            <v>43910</v>
          </cell>
          <cell r="BB223" t="str">
            <v>ARC0275259 (GME = PNZ payment)</v>
          </cell>
          <cell r="BC223" t="str">
            <v>N</v>
          </cell>
          <cell r="BE223" t="str">
            <v>Y</v>
          </cell>
          <cell r="BF223" t="str">
            <v>GME</v>
          </cell>
          <cell r="BG223" t="str">
            <v>ntaly@health.ucsd.edu</v>
          </cell>
          <cell r="BI223">
            <v>0</v>
          </cell>
          <cell r="BK223" t="str">
            <v>Incentive</v>
          </cell>
          <cell r="BL223">
            <v>1531.67</v>
          </cell>
          <cell r="BM223">
            <v>0</v>
          </cell>
          <cell r="BN223"/>
          <cell r="BR223">
            <v>44.01</v>
          </cell>
          <cell r="BS223">
            <v>1542.1103999999998</v>
          </cell>
        </row>
        <row r="224">
          <cell r="A224">
            <v>2021</v>
          </cell>
          <cell r="B224">
            <v>306</v>
          </cell>
          <cell r="C224" t="str">
            <v>Radiology</v>
          </cell>
          <cell r="D224" t="str">
            <v>NA</v>
          </cell>
          <cell r="F224" t="str">
            <v>Tam</v>
          </cell>
          <cell r="G224" t="str">
            <v>MSP</v>
          </cell>
          <cell r="I224">
            <v>10360718</v>
          </cell>
          <cell r="J224" t="e">
            <v>#N/A</v>
          </cell>
          <cell r="K224" t="str">
            <v>Ghani, Mansur</v>
          </cell>
          <cell r="L224" t="str">
            <v>Ghani</v>
          </cell>
          <cell r="M224" t="str">
            <v>Mansur</v>
          </cell>
          <cell r="N224">
            <v>44013</v>
          </cell>
          <cell r="O224">
            <v>44377</v>
          </cell>
          <cell r="P224" t="str">
            <v>0772</v>
          </cell>
          <cell r="Q224" t="str">
            <v>MSP</v>
          </cell>
          <cell r="R224">
            <v>40733952</v>
          </cell>
          <cell r="S224" t="str">
            <v/>
          </cell>
          <cell r="T224" t="str">
            <v>NA</v>
          </cell>
          <cell r="V224">
            <v>91900</v>
          </cell>
          <cell r="W224">
            <v>0.2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91900</v>
          </cell>
          <cell r="AC224">
            <v>0</v>
          </cell>
          <cell r="AD224">
            <v>0</v>
          </cell>
          <cell r="AE224">
            <v>91900</v>
          </cell>
          <cell r="AF224">
            <v>91900</v>
          </cell>
          <cell r="AG224">
            <v>0.2</v>
          </cell>
          <cell r="AH224">
            <v>18380</v>
          </cell>
          <cell r="AI224">
            <v>0</v>
          </cell>
          <cell r="AJ224"/>
          <cell r="AK224"/>
          <cell r="AN224"/>
          <cell r="AO224"/>
          <cell r="AP224"/>
          <cell r="AR224">
            <v>18380</v>
          </cell>
          <cell r="AS224">
            <v>44013</v>
          </cell>
          <cell r="AT224">
            <v>44377</v>
          </cell>
          <cell r="AU224" t="str">
            <v>MSP with PSZ only</v>
          </cell>
          <cell r="AV224">
            <v>43993</v>
          </cell>
          <cell r="BB224" t="str">
            <v>ARC0282430</v>
          </cell>
          <cell r="BC224" t="str">
            <v>N</v>
          </cell>
          <cell r="BE224" t="str">
            <v>Y</v>
          </cell>
          <cell r="BF224" t="str">
            <v>Sub 2</v>
          </cell>
          <cell r="BG224" t="str">
            <v>maghani@ucsd.edu</v>
          </cell>
          <cell r="BI224">
            <v>0</v>
          </cell>
          <cell r="BK224" t="str">
            <v>EcoTime</v>
          </cell>
          <cell r="BL224">
            <v>1531.67</v>
          </cell>
          <cell r="BM224">
            <v>0</v>
          </cell>
          <cell r="BN224"/>
          <cell r="BR224">
            <v>44.01</v>
          </cell>
          <cell r="BS224" t="e">
            <v>#N/A</v>
          </cell>
        </row>
        <row r="225">
          <cell r="A225">
            <v>2021</v>
          </cell>
          <cell r="B225">
            <v>306</v>
          </cell>
          <cell r="C225" t="str">
            <v>Radiology</v>
          </cell>
          <cell r="D225" t="str">
            <v>NA</v>
          </cell>
          <cell r="F225" t="str">
            <v>Tam</v>
          </cell>
          <cell r="G225" t="str">
            <v>MSP</v>
          </cell>
          <cell r="I225">
            <v>10360734</v>
          </cell>
          <cell r="J225" t="e">
            <v>#N/A</v>
          </cell>
          <cell r="K225" t="str">
            <v>Mcnamee, Cairine</v>
          </cell>
          <cell r="L225" t="str">
            <v>Mcnamee</v>
          </cell>
          <cell r="M225" t="str">
            <v>Cairine</v>
          </cell>
          <cell r="N225">
            <v>44013</v>
          </cell>
          <cell r="O225">
            <v>44377</v>
          </cell>
          <cell r="P225" t="str">
            <v>0772</v>
          </cell>
          <cell r="Q225" t="str">
            <v>MSP</v>
          </cell>
          <cell r="R225">
            <v>40733417</v>
          </cell>
          <cell r="S225" t="str">
            <v/>
          </cell>
          <cell r="T225" t="str">
            <v>NA</v>
          </cell>
          <cell r="V225">
            <v>177500</v>
          </cell>
          <cell r="W225">
            <v>0.2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177500</v>
          </cell>
          <cell r="AC225">
            <v>0</v>
          </cell>
          <cell r="AD225">
            <v>0</v>
          </cell>
          <cell r="AE225">
            <v>177500</v>
          </cell>
          <cell r="AF225">
            <v>177500</v>
          </cell>
          <cell r="AG225">
            <v>0.2</v>
          </cell>
          <cell r="AH225">
            <v>35500</v>
          </cell>
          <cell r="AI225">
            <v>0</v>
          </cell>
          <cell r="AJ225"/>
          <cell r="AK225"/>
          <cell r="AN225"/>
          <cell r="AO225"/>
          <cell r="AP225"/>
          <cell r="AR225">
            <v>35500</v>
          </cell>
          <cell r="AS225">
            <v>44013</v>
          </cell>
          <cell r="AT225">
            <v>44377</v>
          </cell>
          <cell r="AU225" t="str">
            <v>MSP with PNZ and PSZ</v>
          </cell>
          <cell r="AV225">
            <v>43990</v>
          </cell>
          <cell r="BC225" t="str">
            <v>N</v>
          </cell>
          <cell r="BE225" t="str">
            <v>Y</v>
          </cell>
          <cell r="BF225" t="str">
            <v>Sub 2</v>
          </cell>
          <cell r="BG225" t="str">
            <v>cmcnamee@ucsd.edu</v>
          </cell>
          <cell r="BI225">
            <v>0</v>
          </cell>
          <cell r="BK225" t="str">
            <v>EcoTime</v>
          </cell>
          <cell r="BL225">
            <v>2958.33</v>
          </cell>
          <cell r="BM225">
            <v>0</v>
          </cell>
          <cell r="BN225"/>
          <cell r="BR225">
            <v>85.01</v>
          </cell>
          <cell r="BS225" t="e">
            <v>#N/A</v>
          </cell>
        </row>
        <row r="226">
          <cell r="A226">
            <v>2021</v>
          </cell>
          <cell r="B226">
            <v>306</v>
          </cell>
          <cell r="C226" t="str">
            <v>Radiology</v>
          </cell>
          <cell r="D226" t="str">
            <v>NA</v>
          </cell>
          <cell r="F226" t="str">
            <v>Tam</v>
          </cell>
          <cell r="G226" t="str">
            <v>MSP</v>
          </cell>
          <cell r="I226">
            <v>10360757</v>
          </cell>
          <cell r="J226" t="e">
            <v>#N/A</v>
          </cell>
          <cell r="K226" t="str">
            <v>Pare, Christopher</v>
          </cell>
          <cell r="L226" t="str">
            <v>Pare</v>
          </cell>
          <cell r="M226" t="str">
            <v>Christopher</v>
          </cell>
          <cell r="N226">
            <v>44013</v>
          </cell>
          <cell r="O226">
            <v>44377</v>
          </cell>
          <cell r="P226" t="str">
            <v>0772</v>
          </cell>
          <cell r="Q226" t="str">
            <v>MSP</v>
          </cell>
          <cell r="R226">
            <v>40733426</v>
          </cell>
          <cell r="S226" t="str">
            <v/>
          </cell>
          <cell r="T226" t="str">
            <v>NA</v>
          </cell>
          <cell r="V226">
            <v>177500</v>
          </cell>
          <cell r="W226">
            <v>0.2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177500</v>
          </cell>
          <cell r="AC226">
            <v>0</v>
          </cell>
          <cell r="AD226">
            <v>0</v>
          </cell>
          <cell r="AE226">
            <v>177500</v>
          </cell>
          <cell r="AF226">
            <v>177500</v>
          </cell>
          <cell r="AG226">
            <v>0.2</v>
          </cell>
          <cell r="AH226">
            <v>35500</v>
          </cell>
          <cell r="AI226">
            <v>0</v>
          </cell>
          <cell r="AJ226"/>
          <cell r="AK226"/>
          <cell r="AN226"/>
          <cell r="AO226"/>
          <cell r="AP226"/>
          <cell r="AR226">
            <v>35500</v>
          </cell>
          <cell r="AS226">
            <v>44013</v>
          </cell>
          <cell r="AT226">
            <v>44377</v>
          </cell>
          <cell r="AU226" t="str">
            <v>MSP with PNZ and PSZ</v>
          </cell>
          <cell r="AV226">
            <v>43990</v>
          </cell>
          <cell r="AW226" t="str">
            <v>Tam, S.</v>
          </cell>
          <cell r="BC226" t="str">
            <v>N</v>
          </cell>
          <cell r="BE226" t="str">
            <v>Y</v>
          </cell>
          <cell r="BF226" t="str">
            <v>Sub 2</v>
          </cell>
          <cell r="BG226" t="str">
            <v>cpare@ucsd.edu</v>
          </cell>
          <cell r="BI226">
            <v>0</v>
          </cell>
          <cell r="BK226" t="str">
            <v>EcoTime</v>
          </cell>
          <cell r="BL226">
            <v>2958.33</v>
          </cell>
          <cell r="BM226">
            <v>0</v>
          </cell>
          <cell r="BN226"/>
          <cell r="BR226">
            <v>85.01</v>
          </cell>
          <cell r="BS226" t="e">
            <v>#N/A</v>
          </cell>
        </row>
        <row r="227">
          <cell r="A227">
            <v>2021</v>
          </cell>
          <cell r="B227">
            <v>306</v>
          </cell>
          <cell r="C227" t="str">
            <v>Radiology</v>
          </cell>
          <cell r="D227" t="str">
            <v>NA</v>
          </cell>
          <cell r="F227" t="str">
            <v>Tam</v>
          </cell>
          <cell r="G227" t="str">
            <v>MSP</v>
          </cell>
          <cell r="I227">
            <v>10360760</v>
          </cell>
          <cell r="J227" t="e">
            <v>#N/A</v>
          </cell>
          <cell r="K227" t="str">
            <v>Penticuff, Ryan</v>
          </cell>
          <cell r="L227" t="str">
            <v>Penticuff</v>
          </cell>
          <cell r="M227" t="str">
            <v>Ryan</v>
          </cell>
          <cell r="N227">
            <v>44013</v>
          </cell>
          <cell r="O227">
            <v>44377</v>
          </cell>
          <cell r="P227" t="str">
            <v>0772</v>
          </cell>
          <cell r="Q227" t="str">
            <v>MSP</v>
          </cell>
          <cell r="R227">
            <v>40733420</v>
          </cell>
          <cell r="S227" t="str">
            <v/>
          </cell>
          <cell r="T227" t="str">
            <v>NA</v>
          </cell>
          <cell r="V227">
            <v>177500</v>
          </cell>
          <cell r="W227">
            <v>0.2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177500</v>
          </cell>
          <cell r="AC227">
            <v>0</v>
          </cell>
          <cell r="AD227">
            <v>0</v>
          </cell>
          <cell r="AE227">
            <v>177500</v>
          </cell>
          <cell r="AF227">
            <v>177500</v>
          </cell>
          <cell r="AG227">
            <v>0.2</v>
          </cell>
          <cell r="AH227">
            <v>35500</v>
          </cell>
          <cell r="AI227">
            <v>0</v>
          </cell>
          <cell r="AJ227"/>
          <cell r="AK227"/>
          <cell r="AN227"/>
          <cell r="AO227"/>
          <cell r="AP227"/>
          <cell r="AR227">
            <v>35500</v>
          </cell>
          <cell r="AS227">
            <v>44013</v>
          </cell>
          <cell r="AT227">
            <v>44377</v>
          </cell>
          <cell r="AU227" t="str">
            <v>MSP with PNZ and PSZ</v>
          </cell>
          <cell r="AV227">
            <v>43991</v>
          </cell>
          <cell r="AW227" t="str">
            <v>Tam, S.</v>
          </cell>
          <cell r="BB227" t="str">
            <v>ARC0275381</v>
          </cell>
          <cell r="BC227" t="str">
            <v>N</v>
          </cell>
          <cell r="BE227" t="str">
            <v>Y</v>
          </cell>
          <cell r="BF227" t="str">
            <v>Sub 2</v>
          </cell>
          <cell r="BG227" t="str">
            <v>rpenticuff@ucsd.edu</v>
          </cell>
          <cell r="BI227">
            <v>0</v>
          </cell>
          <cell r="BK227" t="str">
            <v>EcoTime</v>
          </cell>
          <cell r="BL227">
            <v>2958.33</v>
          </cell>
          <cell r="BM227">
            <v>0</v>
          </cell>
          <cell r="BN227"/>
          <cell r="BR227">
            <v>85.01</v>
          </cell>
          <cell r="BS227" t="e">
            <v>#N/A</v>
          </cell>
        </row>
        <row r="228">
          <cell r="A228">
            <v>2021</v>
          </cell>
          <cell r="B228">
            <v>306</v>
          </cell>
          <cell r="C228" t="str">
            <v>Radiology</v>
          </cell>
          <cell r="D228" t="str">
            <v>NA</v>
          </cell>
          <cell r="F228" t="str">
            <v>Tam</v>
          </cell>
          <cell r="G228" t="str">
            <v>MSP</v>
          </cell>
          <cell r="H228" t="str">
            <v>Active</v>
          </cell>
          <cell r="I228">
            <v>10360928</v>
          </cell>
          <cell r="J228" t="e">
            <v>#N/A</v>
          </cell>
          <cell r="K228" t="str">
            <v>Liu, Michael Y</v>
          </cell>
          <cell r="L228" t="str">
            <v>Liu</v>
          </cell>
          <cell r="M228" t="str">
            <v>Michael</v>
          </cell>
          <cell r="N228">
            <v>44013</v>
          </cell>
          <cell r="O228">
            <v>44377</v>
          </cell>
          <cell r="P228" t="str">
            <v>0772</v>
          </cell>
          <cell r="Q228" t="str">
            <v>MSP</v>
          </cell>
          <cell r="R228">
            <v>40642676</v>
          </cell>
          <cell r="S228" t="str">
            <v/>
          </cell>
          <cell r="T228" t="str">
            <v>NA</v>
          </cell>
          <cell r="V228">
            <v>91900</v>
          </cell>
          <cell r="W228">
            <v>0.2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91900</v>
          </cell>
          <cell r="AC228">
            <v>0</v>
          </cell>
          <cell r="AD228">
            <v>0</v>
          </cell>
          <cell r="AE228">
            <v>91900</v>
          </cell>
          <cell r="AF228">
            <v>91900</v>
          </cell>
          <cell r="AG228">
            <v>0.2</v>
          </cell>
          <cell r="AH228">
            <v>18380</v>
          </cell>
          <cell r="AI228">
            <v>0</v>
          </cell>
          <cell r="AJ228"/>
          <cell r="AK228"/>
          <cell r="AN228"/>
          <cell r="AO228"/>
          <cell r="AP228"/>
          <cell r="AR228">
            <v>18380</v>
          </cell>
          <cell r="AS228">
            <v>44013</v>
          </cell>
          <cell r="AT228">
            <v>44377</v>
          </cell>
          <cell r="AU228" t="str">
            <v>MSP with PNZ only</v>
          </cell>
          <cell r="AV228">
            <v>44001</v>
          </cell>
          <cell r="BB228" t="str">
            <v>ARC0273385 - extension only</v>
          </cell>
          <cell r="BC228" t="str">
            <v>X</v>
          </cell>
          <cell r="BE228" t="str">
            <v>Y</v>
          </cell>
          <cell r="BF228" t="str">
            <v>GME</v>
          </cell>
          <cell r="BG228" t="str">
            <v>myl001@ucsd.edu</v>
          </cell>
          <cell r="BI228">
            <v>0</v>
          </cell>
          <cell r="BJ228">
            <v>30600</v>
          </cell>
          <cell r="BK228" t="str">
            <v>Incentive</v>
          </cell>
          <cell r="BL228">
            <v>1531.67</v>
          </cell>
          <cell r="BM228">
            <v>0</v>
          </cell>
          <cell r="BN228"/>
          <cell r="BR228">
            <v>44.01</v>
          </cell>
          <cell r="BS228" t="e">
            <v>#N/A</v>
          </cell>
        </row>
        <row r="229">
          <cell r="A229">
            <v>2021</v>
          </cell>
          <cell r="B229">
            <v>306</v>
          </cell>
          <cell r="C229" t="str">
            <v>Radiology</v>
          </cell>
          <cell r="D229" t="str">
            <v>NA</v>
          </cell>
          <cell r="F229" t="str">
            <v>Tam</v>
          </cell>
          <cell r="G229" t="str">
            <v>MSP</v>
          </cell>
          <cell r="H229" t="str">
            <v>Active</v>
          </cell>
          <cell r="I229">
            <v>10360940</v>
          </cell>
          <cell r="J229" t="e">
            <v>#N/A</v>
          </cell>
          <cell r="K229" t="str">
            <v>Chen, James</v>
          </cell>
          <cell r="L229" t="str">
            <v>Chen</v>
          </cell>
          <cell r="M229" t="str">
            <v>James</v>
          </cell>
          <cell r="N229">
            <v>44013</v>
          </cell>
          <cell r="O229">
            <v>44377</v>
          </cell>
          <cell r="P229" t="str">
            <v>0770</v>
          </cell>
          <cell r="Q229" t="str">
            <v>MSP</v>
          </cell>
          <cell r="R229">
            <v>40642684</v>
          </cell>
          <cell r="S229" t="str">
            <v/>
          </cell>
          <cell r="T229" t="str">
            <v>NA</v>
          </cell>
          <cell r="V229">
            <v>147622</v>
          </cell>
          <cell r="W229">
            <v>0.2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147622</v>
          </cell>
          <cell r="AC229">
            <v>63266</v>
          </cell>
          <cell r="AD229">
            <v>0</v>
          </cell>
          <cell r="AE229">
            <v>210888</v>
          </cell>
          <cell r="AF229">
            <v>210888</v>
          </cell>
          <cell r="AG229">
            <v>0.2</v>
          </cell>
          <cell r="AH229">
            <v>42177.600000000006</v>
          </cell>
          <cell r="AI229">
            <v>0</v>
          </cell>
          <cell r="AJ229">
            <v>43739</v>
          </cell>
          <cell r="AK229">
            <v>65381</v>
          </cell>
          <cell r="AL229" t="str">
            <v>00/06</v>
          </cell>
          <cell r="AM229">
            <v>8</v>
          </cell>
          <cell r="AN229">
            <v>122318</v>
          </cell>
          <cell r="AO229">
            <v>195103</v>
          </cell>
          <cell r="AP229">
            <v>317421</v>
          </cell>
          <cell r="AR229">
            <v>359598.6</v>
          </cell>
          <cell r="AS229">
            <v>44013</v>
          </cell>
          <cell r="AT229">
            <v>44377</v>
          </cell>
          <cell r="AU229" t="str">
            <v>MSP with PSZ only</v>
          </cell>
          <cell r="AV229">
            <v>43976</v>
          </cell>
          <cell r="AW229" t="str">
            <v>Tam, S.</v>
          </cell>
          <cell r="BB229" t="str">
            <v>ARC0273525 Grade D</v>
          </cell>
          <cell r="BC229" t="str">
            <v>D</v>
          </cell>
          <cell r="BE229" t="str">
            <v>Y</v>
          </cell>
          <cell r="BF229" t="str">
            <v>Sub 2</v>
          </cell>
          <cell r="BG229" t="str">
            <v>jyc042@ucsd.edu</v>
          </cell>
          <cell r="BI229">
            <v>0</v>
          </cell>
          <cell r="BJ229">
            <v>30620</v>
          </cell>
          <cell r="BK229" t="str">
            <v>EcoTime</v>
          </cell>
          <cell r="BL229">
            <v>2460.37</v>
          </cell>
          <cell r="BM229">
            <v>1054.43</v>
          </cell>
          <cell r="BN229"/>
          <cell r="BR229">
            <v>101</v>
          </cell>
          <cell r="BS229" t="e">
            <v>#N/A</v>
          </cell>
        </row>
        <row r="230">
          <cell r="A230">
            <v>2021</v>
          </cell>
          <cell r="B230">
            <v>306</v>
          </cell>
          <cell r="C230" t="str">
            <v>Radiology</v>
          </cell>
          <cell r="D230" t="str">
            <v>NA</v>
          </cell>
          <cell r="F230" t="str">
            <v>Tam</v>
          </cell>
          <cell r="G230" t="str">
            <v>MSP</v>
          </cell>
          <cell r="I230">
            <v>10361052</v>
          </cell>
          <cell r="J230" t="e">
            <v>#N/A</v>
          </cell>
          <cell r="K230" t="str">
            <v>Boatright, Christine</v>
          </cell>
          <cell r="L230" t="str">
            <v>Boatright</v>
          </cell>
          <cell r="M230" t="str">
            <v>Christine</v>
          </cell>
          <cell r="N230">
            <v>44013</v>
          </cell>
          <cell r="O230">
            <v>44377</v>
          </cell>
          <cell r="P230" t="str">
            <v>0772</v>
          </cell>
          <cell r="Q230" t="str">
            <v>MSP</v>
          </cell>
          <cell r="R230">
            <v>40733537</v>
          </cell>
          <cell r="S230" t="str">
            <v/>
          </cell>
          <cell r="T230" t="str">
            <v>NA</v>
          </cell>
          <cell r="V230">
            <v>177500</v>
          </cell>
          <cell r="W230">
            <v>0.2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177500</v>
          </cell>
          <cell r="AC230">
            <v>0</v>
          </cell>
          <cell r="AD230">
            <v>0</v>
          </cell>
          <cell r="AE230">
            <v>177500</v>
          </cell>
          <cell r="AF230">
            <v>177500</v>
          </cell>
          <cell r="AG230">
            <v>0.2</v>
          </cell>
          <cell r="AH230">
            <v>35500</v>
          </cell>
          <cell r="AI230">
            <v>0</v>
          </cell>
          <cell r="AJ230"/>
          <cell r="AK230"/>
          <cell r="AN230"/>
          <cell r="AO230"/>
          <cell r="AP230"/>
          <cell r="AR230">
            <v>35500</v>
          </cell>
          <cell r="AS230">
            <v>44013</v>
          </cell>
          <cell r="AT230">
            <v>44377</v>
          </cell>
          <cell r="AU230" t="str">
            <v>MSP with PNZ and PSZ</v>
          </cell>
          <cell r="AV230">
            <v>43986</v>
          </cell>
          <cell r="BB230" t="str">
            <v>ARC0275385</v>
          </cell>
          <cell r="BC230" t="str">
            <v>N</v>
          </cell>
          <cell r="BE230" t="str">
            <v>Y</v>
          </cell>
          <cell r="BF230" t="str">
            <v>Sub 2</v>
          </cell>
          <cell r="BG230" t="str">
            <v>cboatright@ucsd.edu</v>
          </cell>
          <cell r="BI230">
            <v>0</v>
          </cell>
          <cell r="BK230" t="str">
            <v>EcoTime</v>
          </cell>
          <cell r="BL230">
            <v>2958.33</v>
          </cell>
          <cell r="BM230">
            <v>0</v>
          </cell>
          <cell r="BN230"/>
          <cell r="BR230">
            <v>85.01</v>
          </cell>
          <cell r="BS230" t="e">
            <v>#N/A</v>
          </cell>
        </row>
        <row r="231">
          <cell r="A231">
            <v>2021</v>
          </cell>
          <cell r="B231">
            <v>306</v>
          </cell>
          <cell r="C231" t="str">
            <v>Radiology</v>
          </cell>
          <cell r="D231" t="str">
            <v>NA</v>
          </cell>
          <cell r="F231" t="str">
            <v>Tam</v>
          </cell>
          <cell r="G231" t="str">
            <v>MSP</v>
          </cell>
          <cell r="I231">
            <v>10361065</v>
          </cell>
          <cell r="J231" t="e">
            <v>#N/A</v>
          </cell>
          <cell r="K231" t="str">
            <v>Zabel, Matthew</v>
          </cell>
          <cell r="L231" t="str">
            <v>Zabel</v>
          </cell>
          <cell r="M231" t="str">
            <v>Matthew</v>
          </cell>
          <cell r="N231">
            <v>44013</v>
          </cell>
          <cell r="O231">
            <v>44377</v>
          </cell>
          <cell r="P231" t="str">
            <v>0772</v>
          </cell>
          <cell r="Q231" t="str">
            <v>MSP</v>
          </cell>
          <cell r="R231">
            <v>40733997</v>
          </cell>
          <cell r="S231" t="str">
            <v/>
          </cell>
          <cell r="T231" t="str">
            <v>NA</v>
          </cell>
          <cell r="V231">
            <v>91900</v>
          </cell>
          <cell r="W231">
            <v>0.2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91900</v>
          </cell>
          <cell r="AC231">
            <v>0</v>
          </cell>
          <cell r="AD231">
            <v>0</v>
          </cell>
          <cell r="AE231">
            <v>91900</v>
          </cell>
          <cell r="AF231">
            <v>91900</v>
          </cell>
          <cell r="AG231">
            <v>0.2</v>
          </cell>
          <cell r="AH231">
            <v>18380</v>
          </cell>
          <cell r="AI231">
            <v>0</v>
          </cell>
          <cell r="AJ231"/>
          <cell r="AK231"/>
          <cell r="AN231"/>
          <cell r="AO231"/>
          <cell r="AP231"/>
          <cell r="AR231">
            <v>18380</v>
          </cell>
          <cell r="AS231">
            <v>44013</v>
          </cell>
          <cell r="AT231">
            <v>44377</v>
          </cell>
          <cell r="AU231" t="str">
            <v>MSP with PSZ only</v>
          </cell>
          <cell r="AV231">
            <v>43990</v>
          </cell>
          <cell r="AW231" t="str">
            <v>Tam, S.</v>
          </cell>
          <cell r="BB231" t="str">
            <v>ARC0282432</v>
          </cell>
          <cell r="BC231" t="str">
            <v>N</v>
          </cell>
          <cell r="BE231" t="str">
            <v>Y</v>
          </cell>
          <cell r="BF231" t="str">
            <v>Sub 2</v>
          </cell>
          <cell r="BG231" t="str">
            <v>mkzabel@ucsd.edu</v>
          </cell>
          <cell r="BI231">
            <v>0</v>
          </cell>
          <cell r="BK231" t="str">
            <v>EcoTime</v>
          </cell>
          <cell r="BL231">
            <v>1531.67</v>
          </cell>
          <cell r="BM231">
            <v>0</v>
          </cell>
          <cell r="BN231"/>
          <cell r="BR231">
            <v>44.01</v>
          </cell>
          <cell r="BS231" t="e">
            <v>#N/A</v>
          </cell>
        </row>
        <row r="232">
          <cell r="A232">
            <v>2021</v>
          </cell>
          <cell r="B232">
            <v>306</v>
          </cell>
          <cell r="C232" t="str">
            <v>Radiology</v>
          </cell>
          <cell r="D232" t="str">
            <v>NA</v>
          </cell>
          <cell r="F232" t="str">
            <v>Tam</v>
          </cell>
          <cell r="G232" t="str">
            <v>MSP</v>
          </cell>
          <cell r="I232">
            <v>10362104</v>
          </cell>
          <cell r="J232" t="e">
            <v>#N/A</v>
          </cell>
          <cell r="K232" t="str">
            <v>Rastogi, Monika</v>
          </cell>
          <cell r="L232" t="str">
            <v>Rastogi</v>
          </cell>
          <cell r="M232" t="str">
            <v>Monika</v>
          </cell>
          <cell r="N232">
            <v>44013</v>
          </cell>
          <cell r="O232">
            <v>44377</v>
          </cell>
          <cell r="P232" t="str">
            <v>0772</v>
          </cell>
          <cell r="Q232" t="str">
            <v>MSP</v>
          </cell>
          <cell r="R232">
            <v>40733635</v>
          </cell>
          <cell r="S232" t="str">
            <v/>
          </cell>
          <cell r="T232" t="str">
            <v>NA</v>
          </cell>
          <cell r="V232">
            <v>177500</v>
          </cell>
          <cell r="W232">
            <v>0.2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177500</v>
          </cell>
          <cell r="AC232">
            <v>0</v>
          </cell>
          <cell r="AD232">
            <v>0</v>
          </cell>
          <cell r="AE232">
            <v>177500</v>
          </cell>
          <cell r="AF232">
            <v>177500</v>
          </cell>
          <cell r="AG232">
            <v>0.2</v>
          </cell>
          <cell r="AH232">
            <v>35500</v>
          </cell>
          <cell r="AI232">
            <v>0</v>
          </cell>
          <cell r="AJ232"/>
          <cell r="AK232"/>
          <cell r="AN232"/>
          <cell r="AO232"/>
          <cell r="AP232"/>
          <cell r="AR232">
            <v>35500</v>
          </cell>
          <cell r="AS232">
            <v>44013</v>
          </cell>
          <cell r="AT232">
            <v>44377</v>
          </cell>
          <cell r="AU232" t="str">
            <v>MSP with PNZ and PSZ</v>
          </cell>
          <cell r="AV232">
            <v>43990</v>
          </cell>
          <cell r="BB232" t="str">
            <v>ARC0275424</v>
          </cell>
          <cell r="BC232" t="str">
            <v>N</v>
          </cell>
          <cell r="BE232" t="str">
            <v>Y</v>
          </cell>
          <cell r="BF232" t="str">
            <v>Sub 2</v>
          </cell>
          <cell r="BG232" t="str">
            <v>mrastogi@ucsd.edu</v>
          </cell>
          <cell r="BI232">
            <v>0</v>
          </cell>
          <cell r="BK232" t="str">
            <v>EcoTime</v>
          </cell>
          <cell r="BL232">
            <v>2958.33</v>
          </cell>
          <cell r="BM232">
            <v>0</v>
          </cell>
          <cell r="BN232"/>
          <cell r="BR232">
            <v>85.01</v>
          </cell>
          <cell r="BS232" t="e">
            <v>#N/A</v>
          </cell>
        </row>
        <row r="233">
          <cell r="A233">
            <v>2021</v>
          </cell>
          <cell r="B233">
            <v>306</v>
          </cell>
          <cell r="C233" t="str">
            <v>Radiology</v>
          </cell>
          <cell r="D233" t="str">
            <v>NA</v>
          </cell>
          <cell r="F233" t="str">
            <v>Tam</v>
          </cell>
          <cell r="G233" t="str">
            <v>MSP</v>
          </cell>
          <cell r="I233">
            <v>10362105</v>
          </cell>
          <cell r="J233" t="e">
            <v>#N/A</v>
          </cell>
          <cell r="K233" t="str">
            <v>Johnson, Thomas</v>
          </cell>
          <cell r="L233" t="str">
            <v>Johnson</v>
          </cell>
          <cell r="M233" t="str">
            <v>Thomas</v>
          </cell>
          <cell r="N233">
            <v>44013</v>
          </cell>
          <cell r="O233">
            <v>44377</v>
          </cell>
          <cell r="P233" t="str">
            <v>0772</v>
          </cell>
          <cell r="Q233" t="str">
            <v>MSP</v>
          </cell>
          <cell r="R233">
            <v>40733647</v>
          </cell>
          <cell r="S233" t="str">
            <v/>
          </cell>
          <cell r="T233" t="str">
            <v>NA</v>
          </cell>
          <cell r="V233">
            <v>177500</v>
          </cell>
          <cell r="W233">
            <v>0.2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177500</v>
          </cell>
          <cell r="AC233">
            <v>0</v>
          </cell>
          <cell r="AD233">
            <v>0</v>
          </cell>
          <cell r="AE233">
            <v>177500</v>
          </cell>
          <cell r="AF233">
            <v>177500</v>
          </cell>
          <cell r="AG233">
            <v>0.2</v>
          </cell>
          <cell r="AH233">
            <v>35500</v>
          </cell>
          <cell r="AI233">
            <v>0</v>
          </cell>
          <cell r="AJ233"/>
          <cell r="AK233"/>
          <cell r="AN233"/>
          <cell r="AO233"/>
          <cell r="AP233"/>
          <cell r="AR233">
            <v>35500</v>
          </cell>
          <cell r="AS233">
            <v>44013</v>
          </cell>
          <cell r="AT233">
            <v>44377</v>
          </cell>
          <cell r="AU233" t="str">
            <v>MSP with PNZ and PSZ</v>
          </cell>
          <cell r="AV233">
            <v>43990</v>
          </cell>
          <cell r="AW233" t="str">
            <v>Tam, S.</v>
          </cell>
          <cell r="BB233" t="str">
            <v>ARC0275423</v>
          </cell>
          <cell r="BC233" t="str">
            <v>N</v>
          </cell>
          <cell r="BE233" t="str">
            <v>Y</v>
          </cell>
          <cell r="BF233" t="str">
            <v>Sub 2</v>
          </cell>
          <cell r="BG233" t="str">
            <v>tejohnson@ucsd.edu</v>
          </cell>
          <cell r="BI233">
            <v>0</v>
          </cell>
          <cell r="BK233" t="str">
            <v>EcoTime</v>
          </cell>
          <cell r="BL233">
            <v>2958.33</v>
          </cell>
          <cell r="BM233">
            <v>0</v>
          </cell>
          <cell r="BN233"/>
          <cell r="BR233">
            <v>85.01</v>
          </cell>
          <cell r="BS233" t="e">
            <v>#N/A</v>
          </cell>
        </row>
        <row r="234">
          <cell r="A234">
            <v>2021</v>
          </cell>
          <cell r="B234">
            <v>306</v>
          </cell>
          <cell r="C234" t="str">
            <v>Radiology</v>
          </cell>
          <cell r="D234" t="str">
            <v>NA</v>
          </cell>
          <cell r="F234" t="str">
            <v>Tam</v>
          </cell>
          <cell r="G234" t="str">
            <v>MSP</v>
          </cell>
          <cell r="I234">
            <v>10362106</v>
          </cell>
          <cell r="J234" t="e">
            <v>#N/A</v>
          </cell>
          <cell r="K234" t="str">
            <v>Frey, Joseph</v>
          </cell>
          <cell r="L234" t="str">
            <v>Frey</v>
          </cell>
          <cell r="M234" t="str">
            <v>Joseph</v>
          </cell>
          <cell r="N234">
            <v>44013</v>
          </cell>
          <cell r="O234">
            <v>44377</v>
          </cell>
          <cell r="P234" t="str">
            <v>0772</v>
          </cell>
          <cell r="Q234" t="str">
            <v>MSP</v>
          </cell>
          <cell r="R234">
            <v>40733651</v>
          </cell>
          <cell r="S234" t="str">
            <v/>
          </cell>
          <cell r="T234" t="str">
            <v>NA</v>
          </cell>
          <cell r="V234">
            <v>177500</v>
          </cell>
          <cell r="W234">
            <v>0.2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177500</v>
          </cell>
          <cell r="AC234">
            <v>0</v>
          </cell>
          <cell r="AD234">
            <v>0</v>
          </cell>
          <cell r="AE234">
            <v>177500</v>
          </cell>
          <cell r="AF234">
            <v>177500</v>
          </cell>
          <cell r="AG234">
            <v>0.2</v>
          </cell>
          <cell r="AH234">
            <v>35500</v>
          </cell>
          <cell r="AI234">
            <v>0</v>
          </cell>
          <cell r="AJ234"/>
          <cell r="AK234"/>
          <cell r="AN234"/>
          <cell r="AO234"/>
          <cell r="AP234"/>
          <cell r="AR234">
            <v>35500</v>
          </cell>
          <cell r="AS234">
            <v>44013</v>
          </cell>
          <cell r="AT234">
            <v>44377</v>
          </cell>
          <cell r="AU234" t="str">
            <v>MSP with PNZ and PSZ</v>
          </cell>
          <cell r="AV234">
            <v>43990</v>
          </cell>
          <cell r="BB234" t="str">
            <v>ARC0275374</v>
          </cell>
          <cell r="BC234" t="str">
            <v>N</v>
          </cell>
          <cell r="BE234" t="str">
            <v>Y</v>
          </cell>
          <cell r="BF234" t="str">
            <v>Sub 2</v>
          </cell>
          <cell r="BG234" t="str">
            <v>jfrey@ucsd.edu</v>
          </cell>
          <cell r="BI234">
            <v>0</v>
          </cell>
          <cell r="BK234" t="str">
            <v>EcoTime</v>
          </cell>
          <cell r="BL234">
            <v>2958.33</v>
          </cell>
          <cell r="BM234">
            <v>0</v>
          </cell>
          <cell r="BN234"/>
          <cell r="BR234">
            <v>85.01</v>
          </cell>
          <cell r="BS234" t="e">
            <v>#N/A</v>
          </cell>
        </row>
        <row r="235">
          <cell r="A235">
            <v>2021</v>
          </cell>
          <cell r="B235">
            <v>306</v>
          </cell>
          <cell r="C235" t="str">
            <v>Radiology</v>
          </cell>
          <cell r="D235" t="str">
            <v>NA</v>
          </cell>
          <cell r="F235" t="str">
            <v>Tam</v>
          </cell>
          <cell r="G235" t="str">
            <v>MSP</v>
          </cell>
          <cell r="I235">
            <v>10362107</v>
          </cell>
          <cell r="J235" t="e">
            <v>#N/A</v>
          </cell>
          <cell r="K235" t="str">
            <v>Tran, Vu Anh</v>
          </cell>
          <cell r="L235" t="str">
            <v>Tran</v>
          </cell>
          <cell r="M235" t="str">
            <v>Vu Anh</v>
          </cell>
          <cell r="N235">
            <v>44013</v>
          </cell>
          <cell r="O235">
            <v>44377</v>
          </cell>
          <cell r="P235" t="str">
            <v>0772</v>
          </cell>
          <cell r="Q235" t="str">
            <v>MSP</v>
          </cell>
          <cell r="R235">
            <v>40733626</v>
          </cell>
          <cell r="S235" t="str">
            <v/>
          </cell>
          <cell r="T235" t="str">
            <v>NA</v>
          </cell>
          <cell r="V235">
            <v>177500</v>
          </cell>
          <cell r="W235">
            <v>0.2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177500</v>
          </cell>
          <cell r="AC235">
            <v>0</v>
          </cell>
          <cell r="AD235">
            <v>0</v>
          </cell>
          <cell r="AE235">
            <v>177500</v>
          </cell>
          <cell r="AF235">
            <v>177500</v>
          </cell>
          <cell r="AG235">
            <v>0.2</v>
          </cell>
          <cell r="AH235">
            <v>35500</v>
          </cell>
          <cell r="AI235">
            <v>0</v>
          </cell>
          <cell r="AJ235"/>
          <cell r="AK235"/>
          <cell r="AN235"/>
          <cell r="AO235"/>
          <cell r="AP235"/>
          <cell r="AR235">
            <v>35500</v>
          </cell>
          <cell r="AS235">
            <v>44013</v>
          </cell>
          <cell r="AT235">
            <v>44377</v>
          </cell>
          <cell r="AU235" t="str">
            <v>MSP with PNZ and PSZ</v>
          </cell>
          <cell r="AV235">
            <v>43997</v>
          </cell>
          <cell r="AW235" t="str">
            <v>Tam, S.</v>
          </cell>
          <cell r="BB235" t="str">
            <v>ARC0275443</v>
          </cell>
          <cell r="BC235" t="str">
            <v>N</v>
          </cell>
          <cell r="BE235" t="str">
            <v>Y</v>
          </cell>
          <cell r="BF235" t="str">
            <v>Sub 2</v>
          </cell>
          <cell r="BG235" t="str">
            <v>a0t001@ucsd.edu</v>
          </cell>
          <cell r="BI235">
            <v>0</v>
          </cell>
          <cell r="BK235" t="str">
            <v>EcoTime</v>
          </cell>
          <cell r="BL235">
            <v>2958.33</v>
          </cell>
          <cell r="BM235">
            <v>0</v>
          </cell>
          <cell r="BN235"/>
          <cell r="BR235">
            <v>85.01</v>
          </cell>
          <cell r="BS235" t="e">
            <v>#N/A</v>
          </cell>
        </row>
        <row r="236">
          <cell r="A236">
            <v>2021</v>
          </cell>
          <cell r="B236">
            <v>306</v>
          </cell>
          <cell r="C236" t="str">
            <v>Radiology</v>
          </cell>
          <cell r="D236" t="str">
            <v>NA</v>
          </cell>
          <cell r="F236" t="str">
            <v>Tam</v>
          </cell>
          <cell r="G236" t="str">
            <v>MSP</v>
          </cell>
          <cell r="I236">
            <v>10362110</v>
          </cell>
          <cell r="J236" t="e">
            <v>#N/A</v>
          </cell>
          <cell r="K236" t="str">
            <v>Thompson, Ryan</v>
          </cell>
          <cell r="L236" t="str">
            <v>Thompson</v>
          </cell>
          <cell r="M236" t="str">
            <v>Ryan</v>
          </cell>
          <cell r="N236">
            <v>44013</v>
          </cell>
          <cell r="O236">
            <v>44377</v>
          </cell>
          <cell r="P236" t="str">
            <v>0772</v>
          </cell>
          <cell r="Q236" t="str">
            <v>MSP</v>
          </cell>
          <cell r="R236">
            <v>40734001</v>
          </cell>
          <cell r="S236" t="str">
            <v/>
          </cell>
          <cell r="T236" t="str">
            <v>NA</v>
          </cell>
          <cell r="V236">
            <v>91900</v>
          </cell>
          <cell r="W236">
            <v>0.2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91900</v>
          </cell>
          <cell r="AC236">
            <v>0</v>
          </cell>
          <cell r="AD236">
            <v>0</v>
          </cell>
          <cell r="AE236">
            <v>91900</v>
          </cell>
          <cell r="AF236">
            <v>91900</v>
          </cell>
          <cell r="AG236">
            <v>0.2</v>
          </cell>
          <cell r="AH236">
            <v>18380</v>
          </cell>
          <cell r="AI236">
            <v>0</v>
          </cell>
          <cell r="AJ236"/>
          <cell r="AK236"/>
          <cell r="AN236"/>
          <cell r="AO236"/>
          <cell r="AP236"/>
          <cell r="AR236">
            <v>18380</v>
          </cell>
          <cell r="AS236">
            <v>44013</v>
          </cell>
          <cell r="AT236">
            <v>44377</v>
          </cell>
          <cell r="AU236" t="str">
            <v>MSP with PNZ only</v>
          </cell>
          <cell r="AV236">
            <v>43990</v>
          </cell>
          <cell r="BB236" t="str">
            <v>ARC0282321</v>
          </cell>
          <cell r="BC236" t="str">
            <v>N</v>
          </cell>
          <cell r="BE236" t="str">
            <v>Y</v>
          </cell>
          <cell r="BF236" t="str">
            <v>GME</v>
          </cell>
          <cell r="BG236" t="str">
            <v>r2thompson@ucsd.edu</v>
          </cell>
          <cell r="BI236">
            <v>0</v>
          </cell>
          <cell r="BK236" t="str">
            <v>Incentive</v>
          </cell>
          <cell r="BL236">
            <v>1531.67</v>
          </cell>
          <cell r="BM236">
            <v>0</v>
          </cell>
          <cell r="BN236"/>
          <cell r="BR236">
            <v>44.01</v>
          </cell>
          <cell r="BS236" t="e">
            <v>#N/A</v>
          </cell>
        </row>
        <row r="237">
          <cell r="A237">
            <v>2021</v>
          </cell>
          <cell r="B237">
            <v>306</v>
          </cell>
          <cell r="C237" t="str">
            <v>Radiology</v>
          </cell>
          <cell r="D237" t="str">
            <v>NA</v>
          </cell>
          <cell r="F237" t="str">
            <v>Tam</v>
          </cell>
          <cell r="G237" t="str">
            <v>MSP</v>
          </cell>
          <cell r="I237">
            <v>10362296</v>
          </cell>
          <cell r="J237" t="e">
            <v>#N/A</v>
          </cell>
          <cell r="K237" t="str">
            <v>Stuckey, Alex</v>
          </cell>
          <cell r="L237" t="str">
            <v>Stuckey</v>
          </cell>
          <cell r="M237" t="str">
            <v>Alex</v>
          </cell>
          <cell r="N237">
            <v>44013</v>
          </cell>
          <cell r="O237">
            <v>44377</v>
          </cell>
          <cell r="P237" t="str">
            <v>0772</v>
          </cell>
          <cell r="Q237" t="str">
            <v>MSP</v>
          </cell>
          <cell r="R237">
            <v>40733559</v>
          </cell>
          <cell r="S237" t="str">
            <v/>
          </cell>
          <cell r="T237" t="str">
            <v>NA</v>
          </cell>
          <cell r="V237">
            <v>91900</v>
          </cell>
          <cell r="W237">
            <v>0.2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91900</v>
          </cell>
          <cell r="AC237">
            <v>0</v>
          </cell>
          <cell r="AD237">
            <v>0</v>
          </cell>
          <cell r="AE237">
            <v>91900</v>
          </cell>
          <cell r="AF237">
            <v>91900</v>
          </cell>
          <cell r="AG237">
            <v>0.2</v>
          </cell>
          <cell r="AH237">
            <v>18380</v>
          </cell>
          <cell r="AI237">
            <v>0</v>
          </cell>
          <cell r="AJ237"/>
          <cell r="AK237"/>
          <cell r="AN237"/>
          <cell r="AO237"/>
          <cell r="AP237"/>
          <cell r="AR237">
            <v>18380</v>
          </cell>
          <cell r="AS237">
            <v>44013</v>
          </cell>
          <cell r="AT237">
            <v>44377</v>
          </cell>
          <cell r="AU237" t="str">
            <v>MSP with PNZ only</v>
          </cell>
          <cell r="AV237">
            <v>43910</v>
          </cell>
          <cell r="BB237" t="str">
            <v>ARC0275674</v>
          </cell>
          <cell r="BC237" t="str">
            <v>N</v>
          </cell>
          <cell r="BE237" t="str">
            <v>Y</v>
          </cell>
          <cell r="BF237" t="str">
            <v>GME</v>
          </cell>
          <cell r="BG237" t="str">
            <v>astuckey@health.ucsd.edu</v>
          </cell>
          <cell r="BI237">
            <v>0</v>
          </cell>
          <cell r="BK237" t="str">
            <v>Incentive</v>
          </cell>
          <cell r="BL237">
            <v>1531.67</v>
          </cell>
          <cell r="BM237">
            <v>0</v>
          </cell>
          <cell r="BN237"/>
          <cell r="BR237">
            <v>44.01</v>
          </cell>
          <cell r="BS237" t="e">
            <v>#N/A</v>
          </cell>
        </row>
        <row r="238">
          <cell r="A238">
            <v>2021</v>
          </cell>
          <cell r="B238">
            <v>306</v>
          </cell>
          <cell r="C238" t="str">
            <v>Radiology</v>
          </cell>
          <cell r="D238" t="str">
            <v>NA</v>
          </cell>
          <cell r="F238" t="str">
            <v>Tam</v>
          </cell>
          <cell r="G238" t="str">
            <v>MSP</v>
          </cell>
          <cell r="H238" t="str">
            <v>Active</v>
          </cell>
          <cell r="I238">
            <v>10362576</v>
          </cell>
          <cell r="J238" t="e">
            <v>#N/A</v>
          </cell>
          <cell r="K238" t="str">
            <v>St Louis, Derek Richard</v>
          </cell>
          <cell r="L238" t="str">
            <v>St Louis</v>
          </cell>
          <cell r="M238" t="str">
            <v>Derek Richard</v>
          </cell>
          <cell r="N238">
            <v>44013</v>
          </cell>
          <cell r="O238">
            <v>44377</v>
          </cell>
          <cell r="P238" t="str">
            <v>0772</v>
          </cell>
          <cell r="Q238" t="str">
            <v>MSP</v>
          </cell>
          <cell r="R238">
            <v>40734204</v>
          </cell>
          <cell r="S238" t="str">
            <v/>
          </cell>
          <cell r="T238" t="str">
            <v>NA</v>
          </cell>
          <cell r="V238">
            <v>91900</v>
          </cell>
          <cell r="W238">
            <v>0.2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91900</v>
          </cell>
          <cell r="AC238">
            <v>0</v>
          </cell>
          <cell r="AD238">
            <v>0</v>
          </cell>
          <cell r="AE238">
            <v>91900</v>
          </cell>
          <cell r="AF238">
            <v>91900</v>
          </cell>
          <cell r="AG238">
            <v>0.2</v>
          </cell>
          <cell r="AH238">
            <v>18380</v>
          </cell>
          <cell r="AI238">
            <v>0</v>
          </cell>
          <cell r="AJ238"/>
          <cell r="AK238"/>
          <cell r="AN238"/>
          <cell r="AO238"/>
          <cell r="AP238"/>
          <cell r="AR238">
            <v>18380</v>
          </cell>
          <cell r="AS238">
            <v>44013</v>
          </cell>
          <cell r="AT238">
            <v>44377</v>
          </cell>
          <cell r="AU238" t="str">
            <v>MSP with PNZ only</v>
          </cell>
          <cell r="AV238">
            <v>43960</v>
          </cell>
          <cell r="BB238" t="str">
            <v>ARC0282312 (GME = PNZ)</v>
          </cell>
          <cell r="BC238" t="str">
            <v>X</v>
          </cell>
          <cell r="BE238" t="str">
            <v>Y</v>
          </cell>
          <cell r="BF238" t="str">
            <v>GME</v>
          </cell>
          <cell r="BG238" t="str">
            <v>dstlouis@ucsd.edu</v>
          </cell>
          <cell r="BI238">
            <v>0</v>
          </cell>
          <cell r="BJ238">
            <v>30601</v>
          </cell>
          <cell r="BK238" t="str">
            <v>Incentive</v>
          </cell>
          <cell r="BL238">
            <v>1531.67</v>
          </cell>
          <cell r="BM238">
            <v>0</v>
          </cell>
          <cell r="BN238"/>
          <cell r="BR238">
            <v>44.01</v>
          </cell>
          <cell r="BS238">
            <v>1373.9921999999999</v>
          </cell>
        </row>
        <row r="239">
          <cell r="A239">
            <v>2022</v>
          </cell>
          <cell r="B239">
            <v>306</v>
          </cell>
          <cell r="C239" t="str">
            <v>Radiology</v>
          </cell>
          <cell r="D239" t="str">
            <v>NA</v>
          </cell>
          <cell r="F239" t="str">
            <v>Tam</v>
          </cell>
          <cell r="G239" t="str">
            <v>MSP</v>
          </cell>
          <cell r="H239" t="str">
            <v>Active</v>
          </cell>
          <cell r="I239">
            <v>10363305</v>
          </cell>
          <cell r="J239" t="e">
            <v>#N/A</v>
          </cell>
          <cell r="K239" t="str">
            <v>TAMAYO-MURILLO, DORATHY E.</v>
          </cell>
          <cell r="L239" t="str">
            <v>TAMAYO-MURILLO</v>
          </cell>
          <cell r="M239" t="str">
            <v>DORATHY</v>
          </cell>
          <cell r="N239">
            <v>44020</v>
          </cell>
          <cell r="O239">
            <v>44384</v>
          </cell>
          <cell r="P239" t="str">
            <v>0771</v>
          </cell>
          <cell r="Q239" t="str">
            <v>MSP</v>
          </cell>
          <cell r="R239">
            <v>40660416</v>
          </cell>
          <cell r="S239" t="str">
            <v/>
          </cell>
          <cell r="T239" t="str">
            <v>NA</v>
          </cell>
          <cell r="V239">
            <v>211820</v>
          </cell>
          <cell r="W239">
            <v>0.7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211820</v>
          </cell>
          <cell r="AC239">
            <v>90780</v>
          </cell>
          <cell r="AD239">
            <v>0</v>
          </cell>
          <cell r="AE239">
            <v>302600</v>
          </cell>
          <cell r="AF239">
            <v>302600</v>
          </cell>
          <cell r="AG239">
            <v>0.7</v>
          </cell>
          <cell r="AH239">
            <v>211820</v>
          </cell>
          <cell r="AI239">
            <v>0</v>
          </cell>
          <cell r="AJ239"/>
          <cell r="AK239"/>
          <cell r="AN239"/>
          <cell r="AO239"/>
          <cell r="AP239"/>
          <cell r="AR239">
            <v>211820</v>
          </cell>
          <cell r="AS239">
            <v>44020</v>
          </cell>
          <cell r="AT239">
            <v>44384</v>
          </cell>
          <cell r="AU239" t="str">
            <v>MSP with PSZ only</v>
          </cell>
          <cell r="AV239">
            <v>43948</v>
          </cell>
          <cell r="AW239" t="str">
            <v>Tam, S.</v>
          </cell>
          <cell r="BB239" t="str">
            <v>ARC0279486</v>
          </cell>
          <cell r="BC239" t="str">
            <v>M</v>
          </cell>
          <cell r="BE239" t="str">
            <v>Y</v>
          </cell>
          <cell r="BF239"/>
          <cell r="BG239" t="str">
            <v>dtamayomurillo@ucsd.edu</v>
          </cell>
          <cell r="BI239">
            <v>0</v>
          </cell>
          <cell r="BJ239">
            <v>30620</v>
          </cell>
          <cell r="BK239">
            <v>17651.669999999998</v>
          </cell>
          <cell r="BL239">
            <v>12356.17</v>
          </cell>
          <cell r="BM239">
            <v>5295.5</v>
          </cell>
          <cell r="BN239"/>
          <cell r="BR239">
            <v>144.91999999999999</v>
          </cell>
          <cell r="BS239">
            <v>14702.134</v>
          </cell>
        </row>
        <row r="240">
          <cell r="A240">
            <v>2021</v>
          </cell>
          <cell r="B240">
            <v>306</v>
          </cell>
          <cell r="C240" t="str">
            <v>Radiology</v>
          </cell>
          <cell r="D240" t="str">
            <v>NA</v>
          </cell>
          <cell r="F240" t="str">
            <v>Tam</v>
          </cell>
          <cell r="G240" t="str">
            <v>MSP</v>
          </cell>
          <cell r="H240" t="str">
            <v>Active</v>
          </cell>
          <cell r="I240">
            <v>10363518</v>
          </cell>
          <cell r="J240" t="e">
            <v>#N/A</v>
          </cell>
          <cell r="K240" t="str">
            <v>Thumar, Vishal Dhirajlal</v>
          </cell>
          <cell r="L240" t="str">
            <v>Thumar</v>
          </cell>
          <cell r="M240" t="str">
            <v>Vishal Dhirajlal</v>
          </cell>
          <cell r="N240">
            <v>44013</v>
          </cell>
          <cell r="O240">
            <v>44377</v>
          </cell>
          <cell r="P240" t="str">
            <v>0772</v>
          </cell>
          <cell r="Q240" t="str">
            <v>MSP</v>
          </cell>
          <cell r="R240">
            <v>40734003</v>
          </cell>
          <cell r="S240" t="str">
            <v/>
          </cell>
          <cell r="T240" t="str">
            <v>NA</v>
          </cell>
          <cell r="V240">
            <v>91900</v>
          </cell>
          <cell r="W240">
            <v>0.2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91900</v>
          </cell>
          <cell r="AC240">
            <v>0</v>
          </cell>
          <cell r="AD240">
            <v>0</v>
          </cell>
          <cell r="AE240">
            <v>91900</v>
          </cell>
          <cell r="AF240">
            <v>91900</v>
          </cell>
          <cell r="AG240">
            <v>0.2</v>
          </cell>
          <cell r="AH240">
            <v>18380</v>
          </cell>
          <cell r="AI240">
            <v>0</v>
          </cell>
          <cell r="AJ240"/>
          <cell r="AK240"/>
          <cell r="AN240"/>
          <cell r="AO240"/>
          <cell r="AP240"/>
          <cell r="AR240">
            <v>18380</v>
          </cell>
          <cell r="AS240">
            <v>44013</v>
          </cell>
          <cell r="AT240">
            <v>44377</v>
          </cell>
          <cell r="AU240" t="str">
            <v>MSP with PNZ only</v>
          </cell>
          <cell r="AV240">
            <v>43958</v>
          </cell>
          <cell r="BB240" t="str">
            <v>ARC0282314</v>
          </cell>
          <cell r="BC240" t="str">
            <v>X</v>
          </cell>
          <cell r="BE240" t="str">
            <v>Y</v>
          </cell>
          <cell r="BF240" t="str">
            <v>GME</v>
          </cell>
          <cell r="BG240" t="str">
            <v>vthumar@ucsd.edu</v>
          </cell>
          <cell r="BI240">
            <v>0</v>
          </cell>
          <cell r="BJ240">
            <v>30601</v>
          </cell>
          <cell r="BK240" t="str">
            <v>Incentive</v>
          </cell>
          <cell r="BL240">
            <v>1531.67</v>
          </cell>
          <cell r="BM240">
            <v>0</v>
          </cell>
          <cell r="BN240"/>
          <cell r="BR240">
            <v>44.01</v>
          </cell>
          <cell r="BS240" t="e">
            <v>#N/A</v>
          </cell>
        </row>
        <row r="241">
          <cell r="A241">
            <v>2021</v>
          </cell>
          <cell r="B241">
            <v>306</v>
          </cell>
          <cell r="C241" t="str">
            <v>Radiology</v>
          </cell>
          <cell r="D241" t="str">
            <v>NA</v>
          </cell>
          <cell r="F241" t="str">
            <v>Tam</v>
          </cell>
          <cell r="G241" t="str">
            <v>MSP</v>
          </cell>
          <cell r="H241" t="str">
            <v>Active</v>
          </cell>
          <cell r="I241">
            <v>10363587</v>
          </cell>
          <cell r="J241" t="e">
            <v>#N/A</v>
          </cell>
          <cell r="K241" t="str">
            <v>TOM, WILLIAM JAMES</v>
          </cell>
          <cell r="L241" t="str">
            <v>TOM</v>
          </cell>
          <cell r="M241" t="str">
            <v>WILLIAM</v>
          </cell>
          <cell r="N241">
            <v>44013</v>
          </cell>
          <cell r="O241">
            <v>44377</v>
          </cell>
          <cell r="P241" t="str">
            <v>0772</v>
          </cell>
          <cell r="Q241" t="str">
            <v>MSP</v>
          </cell>
          <cell r="R241">
            <v>40660743</v>
          </cell>
          <cell r="S241" t="str">
            <v/>
          </cell>
          <cell r="T241" t="str">
            <v>NA</v>
          </cell>
          <cell r="V241">
            <v>91900</v>
          </cell>
          <cell r="W241">
            <v>0.2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91900</v>
          </cell>
          <cell r="AC241">
            <v>0</v>
          </cell>
          <cell r="AD241">
            <v>0</v>
          </cell>
          <cell r="AE241">
            <v>91900</v>
          </cell>
          <cell r="AF241">
            <v>91900</v>
          </cell>
          <cell r="AG241">
            <v>0.2</v>
          </cell>
          <cell r="AH241">
            <v>18380</v>
          </cell>
          <cell r="AI241">
            <v>0</v>
          </cell>
          <cell r="AJ241"/>
          <cell r="AK241"/>
          <cell r="AN241"/>
          <cell r="AO241"/>
          <cell r="AP241"/>
          <cell r="AR241">
            <v>18380</v>
          </cell>
          <cell r="AS241">
            <v>43647</v>
          </cell>
          <cell r="AT241">
            <v>44377</v>
          </cell>
          <cell r="AU241" t="str">
            <v>MSP with PNZ only</v>
          </cell>
          <cell r="AV241">
            <v>43910</v>
          </cell>
          <cell r="AW241" t="str">
            <v>Tam, S.</v>
          </cell>
          <cell r="BB241" t="str">
            <v>MSP renewal</v>
          </cell>
          <cell r="BC241" t="str">
            <v>X</v>
          </cell>
          <cell r="BE241" t="str">
            <v>Y</v>
          </cell>
          <cell r="BF241" t="str">
            <v>GME</v>
          </cell>
          <cell r="BG241" t="str">
            <v>wjtom@ucsd.edu</v>
          </cell>
          <cell r="BI241">
            <v>0</v>
          </cell>
          <cell r="BJ241">
            <v>30601</v>
          </cell>
          <cell r="BK241" t="str">
            <v>Incentive</v>
          </cell>
          <cell r="BL241">
            <v>1531.67</v>
          </cell>
          <cell r="BM241">
            <v>0</v>
          </cell>
          <cell r="BN241"/>
          <cell r="BR241">
            <v>44.01</v>
          </cell>
          <cell r="BS241" t="e">
            <v>#N/A</v>
          </cell>
        </row>
        <row r="242">
          <cell r="A242">
            <v>2021</v>
          </cell>
          <cell r="B242">
            <v>306</v>
          </cell>
          <cell r="C242" t="str">
            <v>Radiology</v>
          </cell>
          <cell r="D242" t="str">
            <v>NA</v>
          </cell>
          <cell r="F242" t="str">
            <v>Tam</v>
          </cell>
          <cell r="G242" t="str">
            <v>MSP</v>
          </cell>
          <cell r="H242" t="str">
            <v>Active</v>
          </cell>
          <cell r="I242">
            <v>10363605</v>
          </cell>
          <cell r="J242" t="e">
            <v>#N/A</v>
          </cell>
          <cell r="K242" t="str">
            <v>Sampath, Srinath</v>
          </cell>
          <cell r="L242" t="str">
            <v>Sampath</v>
          </cell>
          <cell r="M242" t="str">
            <v>Srinath</v>
          </cell>
          <cell r="N242">
            <v>43922</v>
          </cell>
          <cell r="O242">
            <v>44286</v>
          </cell>
          <cell r="P242" t="str">
            <v>0770</v>
          </cell>
          <cell r="Q242" t="str">
            <v>MSP</v>
          </cell>
          <cell r="R242">
            <v>40660765</v>
          </cell>
          <cell r="S242" t="str">
            <v/>
          </cell>
          <cell r="T242" t="str">
            <v>NA</v>
          </cell>
          <cell r="V242">
            <v>217700</v>
          </cell>
          <cell r="W242">
            <v>0.2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217700</v>
          </cell>
          <cell r="AC242">
            <v>93300</v>
          </cell>
          <cell r="AD242">
            <v>0</v>
          </cell>
          <cell r="AE242">
            <v>311000</v>
          </cell>
          <cell r="AF242">
            <v>311000</v>
          </cell>
          <cell r="AG242">
            <v>0.2</v>
          </cell>
          <cell r="AH242">
            <v>62200</v>
          </cell>
          <cell r="AI242">
            <v>0</v>
          </cell>
          <cell r="AJ242"/>
          <cell r="AK242"/>
          <cell r="AN242"/>
          <cell r="AO242"/>
          <cell r="AP242"/>
          <cell r="AR242">
            <v>62200</v>
          </cell>
          <cell r="AS242">
            <v>43556</v>
          </cell>
          <cell r="AT242">
            <v>44286</v>
          </cell>
          <cell r="AU242" t="str">
            <v>MSP with PSZ only</v>
          </cell>
          <cell r="AV242">
            <v>43888</v>
          </cell>
          <cell r="AW242" t="str">
            <v>Tam, S.</v>
          </cell>
          <cell r="BB242" t="str">
            <v>Option 2 Incentive Only ARC0269753</v>
          </cell>
          <cell r="BC242" t="str">
            <v>D</v>
          </cell>
          <cell r="BE242" t="str">
            <v>Y</v>
          </cell>
          <cell r="BF242" t="str">
            <v>Sub 2</v>
          </cell>
          <cell r="BG242" t="str">
            <v>s1sampath@ucsd.edu</v>
          </cell>
          <cell r="BI242">
            <v>0</v>
          </cell>
          <cell r="BJ242">
            <v>30620</v>
          </cell>
          <cell r="BK242" t="str">
            <v>EcoTime</v>
          </cell>
          <cell r="BL242">
            <v>3628.33</v>
          </cell>
          <cell r="BM242">
            <v>1555</v>
          </cell>
          <cell r="BN242"/>
          <cell r="BR242">
            <v>148.94999999999999</v>
          </cell>
          <cell r="BS242" t="e">
            <v>#N/A</v>
          </cell>
        </row>
        <row r="243">
          <cell r="A243">
            <v>2021</v>
          </cell>
          <cell r="B243">
            <v>306</v>
          </cell>
          <cell r="C243" t="str">
            <v>Radiology</v>
          </cell>
          <cell r="D243" t="str">
            <v>NA</v>
          </cell>
          <cell r="F243" t="str">
            <v>Tam</v>
          </cell>
          <cell r="G243" t="str">
            <v>MSP</v>
          </cell>
          <cell r="H243" t="str">
            <v>Active</v>
          </cell>
          <cell r="I243">
            <v>10364517</v>
          </cell>
          <cell r="J243" t="e">
            <v>#N/A</v>
          </cell>
          <cell r="K243" t="str">
            <v>Olsen, Walter Lauritz</v>
          </cell>
          <cell r="L243" t="str">
            <v>Olsen</v>
          </cell>
          <cell r="M243" t="str">
            <v>Walter Lauritz</v>
          </cell>
          <cell r="N243">
            <v>43739</v>
          </cell>
          <cell r="O243">
            <v>44104</v>
          </cell>
          <cell r="P243" t="str">
            <v>0771</v>
          </cell>
          <cell r="Q243" t="str">
            <v>MSP</v>
          </cell>
          <cell r="R243">
            <v>40657456</v>
          </cell>
          <cell r="S243" t="str">
            <v/>
          </cell>
          <cell r="T243" t="str">
            <v>NA</v>
          </cell>
          <cell r="V243">
            <v>211820</v>
          </cell>
          <cell r="W243">
            <v>0.2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211820</v>
          </cell>
          <cell r="AC243">
            <v>90780</v>
          </cell>
          <cell r="AD243">
            <v>0</v>
          </cell>
          <cell r="AE243">
            <v>302600</v>
          </cell>
          <cell r="AF243">
            <v>302600</v>
          </cell>
          <cell r="AG243">
            <v>0.2</v>
          </cell>
          <cell r="AH243">
            <v>60520</v>
          </cell>
          <cell r="AI243">
            <v>0</v>
          </cell>
          <cell r="AJ243"/>
          <cell r="AK243"/>
          <cell r="AN243"/>
          <cell r="AO243"/>
          <cell r="AP243"/>
          <cell r="AR243">
            <v>60520</v>
          </cell>
          <cell r="AS243">
            <v>43739</v>
          </cell>
          <cell r="AT243">
            <v>44104</v>
          </cell>
          <cell r="AU243" t="str">
            <v>MSP with PSZ only</v>
          </cell>
          <cell r="AV243">
            <v>43711</v>
          </cell>
          <cell r="BC243" t="str">
            <v>D</v>
          </cell>
          <cell r="BE243" t="str">
            <v>Y</v>
          </cell>
          <cell r="BF243" t="str">
            <v>Sub 2</v>
          </cell>
          <cell r="BG243" t="str">
            <v>wolsen@ucsd.edu</v>
          </cell>
          <cell r="BI243">
            <v>0</v>
          </cell>
          <cell r="BJ243">
            <v>30620</v>
          </cell>
          <cell r="BK243" t="str">
            <v>EcoTime</v>
          </cell>
          <cell r="BL243">
            <v>3530.33</v>
          </cell>
          <cell r="BM243">
            <v>1513</v>
          </cell>
          <cell r="BN243"/>
          <cell r="BR243">
            <v>144.91999999999999</v>
          </cell>
          <cell r="BS243" t="e">
            <v>#N/A</v>
          </cell>
        </row>
        <row r="244">
          <cell r="A244">
            <v>2021</v>
          </cell>
          <cell r="B244">
            <v>306</v>
          </cell>
          <cell r="C244" t="str">
            <v>Radiology</v>
          </cell>
          <cell r="D244" t="str">
            <v>NA</v>
          </cell>
          <cell r="F244" t="str">
            <v>Tam</v>
          </cell>
          <cell r="G244" t="str">
            <v>MSP</v>
          </cell>
          <cell r="H244" t="str">
            <v>Active</v>
          </cell>
          <cell r="I244">
            <v>10364801</v>
          </cell>
          <cell r="J244" t="e">
            <v>#N/A</v>
          </cell>
          <cell r="K244" t="str">
            <v>Aganovic, Lejla</v>
          </cell>
          <cell r="L244" t="str">
            <v>Aganovic</v>
          </cell>
          <cell r="M244" t="str">
            <v>Lejla</v>
          </cell>
          <cell r="N244">
            <v>43831</v>
          </cell>
          <cell r="O244">
            <v>44196</v>
          </cell>
          <cell r="P244" t="str">
            <v>0771</v>
          </cell>
          <cell r="Q244" t="str">
            <v>MSP</v>
          </cell>
          <cell r="R244">
            <v>40661541</v>
          </cell>
          <cell r="S244" t="str">
            <v/>
          </cell>
          <cell r="T244" t="str">
            <v>NA</v>
          </cell>
          <cell r="V244">
            <v>209199</v>
          </cell>
          <cell r="W244">
            <v>0.2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209199</v>
          </cell>
          <cell r="AC244">
            <v>89656</v>
          </cell>
          <cell r="AD244">
            <v>0</v>
          </cell>
          <cell r="AE244">
            <v>298855</v>
          </cell>
          <cell r="AF244">
            <v>298855</v>
          </cell>
          <cell r="AG244">
            <v>0.2</v>
          </cell>
          <cell r="AH244">
            <v>59771</v>
          </cell>
          <cell r="AI244">
            <v>0</v>
          </cell>
          <cell r="AJ244">
            <v>43471</v>
          </cell>
          <cell r="AK244">
            <v>65381</v>
          </cell>
          <cell r="AL244" t="str">
            <v>00/07</v>
          </cell>
          <cell r="AM244">
            <v>8</v>
          </cell>
          <cell r="AN244">
            <v>125813</v>
          </cell>
          <cell r="AO244">
            <v>200765</v>
          </cell>
          <cell r="AP244">
            <v>326578</v>
          </cell>
          <cell r="AR244">
            <v>386349</v>
          </cell>
          <cell r="AS244">
            <v>43831</v>
          </cell>
          <cell r="AT244">
            <v>44196</v>
          </cell>
          <cell r="AU244" t="str">
            <v>MSP with PSZ only</v>
          </cell>
          <cell r="AV244">
            <v>43790</v>
          </cell>
          <cell r="AW244" t="str">
            <v>Mosley, S.</v>
          </cell>
          <cell r="BB244" t="str">
            <v>Incentive Pay Only - Option 2</v>
          </cell>
          <cell r="BC244" t="str">
            <v>D</v>
          </cell>
          <cell r="BE244" t="str">
            <v>Y</v>
          </cell>
          <cell r="BF244" t="str">
            <v>Sub 2</v>
          </cell>
          <cell r="BG244" t="str">
            <v>laganovic@ucsd.edu</v>
          </cell>
          <cell r="BI244">
            <v>0</v>
          </cell>
          <cell r="BJ244">
            <v>30620</v>
          </cell>
          <cell r="BK244" t="str">
            <v>EcoTime</v>
          </cell>
          <cell r="BL244">
            <v>3486.65</v>
          </cell>
          <cell r="BM244">
            <v>1494.27</v>
          </cell>
          <cell r="BN244"/>
          <cell r="BR244">
            <v>143.13</v>
          </cell>
          <cell r="BS244" t="e">
            <v>#N/A</v>
          </cell>
        </row>
        <row r="245">
          <cell r="A245">
            <v>2022</v>
          </cell>
          <cell r="B245">
            <v>306</v>
          </cell>
          <cell r="C245" t="str">
            <v>Radiology</v>
          </cell>
          <cell r="D245" t="str">
            <v>NA</v>
          </cell>
          <cell r="F245" t="str">
            <v>Tam</v>
          </cell>
          <cell r="G245" t="str">
            <v>MSP</v>
          </cell>
          <cell r="H245" t="str">
            <v>Active</v>
          </cell>
          <cell r="I245">
            <v>10364805</v>
          </cell>
          <cell r="J245" t="e">
            <v>#N/A</v>
          </cell>
          <cell r="K245" t="str">
            <v>Einstein, David M</v>
          </cell>
          <cell r="L245" t="str">
            <v>Einstein</v>
          </cell>
          <cell r="M245" t="str">
            <v>David</v>
          </cell>
          <cell r="N245">
            <v>44075</v>
          </cell>
          <cell r="O245">
            <v>44439</v>
          </cell>
          <cell r="P245" t="str">
            <v>0770</v>
          </cell>
          <cell r="Q245" t="str">
            <v>MSP</v>
          </cell>
          <cell r="R245">
            <v>40661544</v>
          </cell>
          <cell r="S245" t="str">
            <v/>
          </cell>
          <cell r="T245" t="str">
            <v>NA</v>
          </cell>
          <cell r="V245">
            <v>224700</v>
          </cell>
          <cell r="W245">
            <v>0.2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224700</v>
          </cell>
          <cell r="AC245">
            <v>96300</v>
          </cell>
          <cell r="AD245">
            <v>0</v>
          </cell>
          <cell r="AE245">
            <v>321000</v>
          </cell>
          <cell r="AF245">
            <v>321000</v>
          </cell>
          <cell r="AG245">
            <v>0.2</v>
          </cell>
          <cell r="AH245">
            <v>64200</v>
          </cell>
          <cell r="AI245">
            <v>0</v>
          </cell>
          <cell r="AJ245"/>
          <cell r="AK245"/>
          <cell r="AN245"/>
          <cell r="AO245"/>
          <cell r="AP245"/>
          <cell r="AR245">
            <v>64200</v>
          </cell>
          <cell r="AS245">
            <v>44075</v>
          </cell>
          <cell r="AT245">
            <v>44439</v>
          </cell>
          <cell r="AU245" t="str">
            <v>MSP with PSZ only</v>
          </cell>
          <cell r="AV245">
            <v>44054</v>
          </cell>
          <cell r="AW245" t="str">
            <v>Tam, S.</v>
          </cell>
          <cell r="BB245" t="str">
            <v>Option 2</v>
          </cell>
          <cell r="BC245" t="str">
            <v>D</v>
          </cell>
          <cell r="BE245" t="str">
            <v>Y</v>
          </cell>
          <cell r="BF245" t="str">
            <v>Sub 2</v>
          </cell>
          <cell r="BG245" t="str">
            <v>deinstein@ucsd.edu</v>
          </cell>
          <cell r="BI245">
            <v>0</v>
          </cell>
          <cell r="BJ245">
            <v>30620</v>
          </cell>
          <cell r="BK245" t="str">
            <v>EcoTime</v>
          </cell>
          <cell r="BL245">
            <v>3745</v>
          </cell>
          <cell r="BM245">
            <v>1605</v>
          </cell>
          <cell r="BN245"/>
          <cell r="BR245">
            <v>153.74</v>
          </cell>
          <cell r="BS245" t="e">
            <v>#N/A</v>
          </cell>
        </row>
        <row r="246">
          <cell r="A246">
            <v>2021</v>
          </cell>
          <cell r="B246">
            <v>306</v>
          </cell>
          <cell r="C246" t="str">
            <v>Radiology</v>
          </cell>
          <cell r="D246" t="str">
            <v>NA</v>
          </cell>
          <cell r="F246" t="str">
            <v>Tam</v>
          </cell>
          <cell r="G246" t="str">
            <v>MSP</v>
          </cell>
          <cell r="H246" t="str">
            <v>Active</v>
          </cell>
          <cell r="I246">
            <v>10365161</v>
          </cell>
          <cell r="J246" t="e">
            <v>#N/A</v>
          </cell>
          <cell r="K246" t="str">
            <v>Mandt, Tyler Clark</v>
          </cell>
          <cell r="L246" t="str">
            <v>Mandt</v>
          </cell>
          <cell r="M246" t="str">
            <v>Tyler</v>
          </cell>
          <cell r="N246">
            <v>44013</v>
          </cell>
          <cell r="O246">
            <v>44377</v>
          </cell>
          <cell r="P246" t="str">
            <v>0772</v>
          </cell>
          <cell r="Q246" t="str">
            <v>MSP</v>
          </cell>
          <cell r="R246">
            <v>40733544</v>
          </cell>
          <cell r="S246" t="str">
            <v/>
          </cell>
          <cell r="T246" t="str">
            <v>NA</v>
          </cell>
          <cell r="V246">
            <v>91900</v>
          </cell>
          <cell r="W246">
            <v>0.2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91900</v>
          </cell>
          <cell r="AC246">
            <v>0</v>
          </cell>
          <cell r="AD246">
            <v>0</v>
          </cell>
          <cell r="AE246">
            <v>91900</v>
          </cell>
          <cell r="AF246">
            <v>91900</v>
          </cell>
          <cell r="AG246">
            <v>0.2</v>
          </cell>
          <cell r="AH246">
            <v>18380</v>
          </cell>
          <cell r="AI246">
            <v>0</v>
          </cell>
          <cell r="AJ246"/>
          <cell r="AK246"/>
          <cell r="AN246"/>
          <cell r="AO246"/>
          <cell r="AP246"/>
          <cell r="AR246">
            <v>18380</v>
          </cell>
          <cell r="AS246">
            <v>44013</v>
          </cell>
          <cell r="AT246">
            <v>44377</v>
          </cell>
          <cell r="AU246" t="str">
            <v>MSP with PNZ only</v>
          </cell>
          <cell r="AV246">
            <v>43958</v>
          </cell>
          <cell r="BC246" t="str">
            <v>X</v>
          </cell>
          <cell r="BE246" t="str">
            <v>Y</v>
          </cell>
          <cell r="BF246" t="str">
            <v>GME</v>
          </cell>
          <cell r="BG246" t="str">
            <v>tmandt@ucsd.edu</v>
          </cell>
          <cell r="BI246">
            <v>0</v>
          </cell>
          <cell r="BJ246">
            <v>30601</v>
          </cell>
          <cell r="BK246" t="str">
            <v>Incentive</v>
          </cell>
          <cell r="BL246">
            <v>1531.67</v>
          </cell>
          <cell r="BM246">
            <v>0</v>
          </cell>
          <cell r="BN246"/>
          <cell r="BR246">
            <v>44.01</v>
          </cell>
          <cell r="BS246">
            <v>1428.5645999999999</v>
          </cell>
        </row>
        <row r="247">
          <cell r="A247">
            <v>2021</v>
          </cell>
          <cell r="B247">
            <v>306</v>
          </cell>
          <cell r="C247" t="str">
            <v>Radiology</v>
          </cell>
          <cell r="D247" t="str">
            <v>NA</v>
          </cell>
          <cell r="F247" t="str">
            <v>Tam</v>
          </cell>
          <cell r="G247" t="str">
            <v>MSP</v>
          </cell>
          <cell r="H247" t="str">
            <v>Active</v>
          </cell>
          <cell r="I247">
            <v>10365931</v>
          </cell>
          <cell r="J247" t="e">
            <v>#N/A</v>
          </cell>
          <cell r="K247" t="str">
            <v>SHROADS, MICHAEL R</v>
          </cell>
          <cell r="L247" t="str">
            <v>SHROADS</v>
          </cell>
          <cell r="M247" t="str">
            <v>MICHAEL</v>
          </cell>
          <cell r="N247">
            <v>44013</v>
          </cell>
          <cell r="O247">
            <v>44377</v>
          </cell>
          <cell r="P247" t="str">
            <v>0772</v>
          </cell>
          <cell r="Q247" t="str">
            <v>MSP</v>
          </cell>
          <cell r="R247">
            <v>40659452</v>
          </cell>
          <cell r="S247" t="str">
            <v/>
          </cell>
          <cell r="T247" t="str">
            <v>NA</v>
          </cell>
          <cell r="V247">
            <v>95325</v>
          </cell>
          <cell r="W247">
            <v>0.2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95325</v>
          </cell>
          <cell r="AC247">
            <v>0</v>
          </cell>
          <cell r="AD247">
            <v>0</v>
          </cell>
          <cell r="AE247">
            <v>95325</v>
          </cell>
          <cell r="AF247">
            <v>95325</v>
          </cell>
          <cell r="AG247">
            <v>0.2</v>
          </cell>
          <cell r="AH247">
            <v>19065</v>
          </cell>
          <cell r="AI247">
            <v>0</v>
          </cell>
          <cell r="AJ247"/>
          <cell r="AK247"/>
          <cell r="AN247"/>
          <cell r="AO247"/>
          <cell r="AP247"/>
          <cell r="AR247">
            <v>19065</v>
          </cell>
          <cell r="AS247">
            <v>44013</v>
          </cell>
          <cell r="AT247">
            <v>44377</v>
          </cell>
          <cell r="AU247" t="str">
            <v>MSP without incentive</v>
          </cell>
          <cell r="AV247">
            <v>44001</v>
          </cell>
          <cell r="AW247" t="str">
            <v>Tam, S.</v>
          </cell>
          <cell r="BB247" t="str">
            <v>ARC0273623</v>
          </cell>
          <cell r="BC247" t="str">
            <v>X</v>
          </cell>
          <cell r="BE247" t="str">
            <v>Y</v>
          </cell>
          <cell r="BF247" t="str">
            <v>GME</v>
          </cell>
          <cell r="BG247" t="str">
            <v>mshroads@ucsd.edu</v>
          </cell>
          <cell r="BI247">
            <v>0</v>
          </cell>
          <cell r="BJ247">
            <v>30601</v>
          </cell>
          <cell r="BK247" t="str">
            <v>Incentive</v>
          </cell>
          <cell r="BL247">
            <v>1588.75</v>
          </cell>
          <cell r="BM247">
            <v>0</v>
          </cell>
          <cell r="BN247"/>
          <cell r="BR247">
            <v>45.65</v>
          </cell>
          <cell r="BS247" t="e">
            <v>#N/A</v>
          </cell>
        </row>
        <row r="248">
          <cell r="A248">
            <v>2021</v>
          </cell>
          <cell r="B248">
            <v>306</v>
          </cell>
          <cell r="C248" t="str">
            <v>Radiology</v>
          </cell>
          <cell r="D248" t="str">
            <v>NA</v>
          </cell>
          <cell r="F248" t="str">
            <v>Tam</v>
          </cell>
          <cell r="G248" t="str">
            <v>MSP</v>
          </cell>
          <cell r="H248" t="str">
            <v>Active</v>
          </cell>
          <cell r="I248">
            <v>10366200</v>
          </cell>
          <cell r="J248" t="e">
            <v>#N/A</v>
          </cell>
          <cell r="K248" t="str">
            <v>Retson, Tara Alexis</v>
          </cell>
          <cell r="L248" t="str">
            <v>Retson</v>
          </cell>
          <cell r="M248" t="str">
            <v>Tara</v>
          </cell>
          <cell r="N248">
            <v>44013</v>
          </cell>
          <cell r="O248">
            <v>44377</v>
          </cell>
          <cell r="P248" t="str">
            <v>0772</v>
          </cell>
          <cell r="Q248" t="str">
            <v>MSP</v>
          </cell>
          <cell r="R248">
            <v>40658137</v>
          </cell>
          <cell r="S248" t="str">
            <v/>
          </cell>
          <cell r="T248" t="str">
            <v>NA</v>
          </cell>
          <cell r="V248">
            <v>91900</v>
          </cell>
          <cell r="W248">
            <v>0.2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91900</v>
          </cell>
          <cell r="AC248">
            <v>0</v>
          </cell>
          <cell r="AD248">
            <v>0</v>
          </cell>
          <cell r="AE248">
            <v>91900</v>
          </cell>
          <cell r="AF248">
            <v>91900</v>
          </cell>
          <cell r="AG248">
            <v>0.2</v>
          </cell>
          <cell r="AH248">
            <v>18380</v>
          </cell>
          <cell r="AI248">
            <v>0</v>
          </cell>
          <cell r="AJ248"/>
          <cell r="AK248"/>
          <cell r="AN248"/>
          <cell r="AO248"/>
          <cell r="AP248"/>
          <cell r="AR248">
            <v>18380</v>
          </cell>
          <cell r="AS248">
            <v>44013</v>
          </cell>
          <cell r="AT248">
            <v>44377</v>
          </cell>
          <cell r="AU248" t="str">
            <v>MSP with PNZ only</v>
          </cell>
          <cell r="AV248">
            <v>43998</v>
          </cell>
          <cell r="AW248" t="str">
            <v>Tam, S.</v>
          </cell>
          <cell r="BB248" t="str">
            <v>ARC0273260</v>
          </cell>
          <cell r="BC248" t="str">
            <v>X</v>
          </cell>
          <cell r="BE248" t="str">
            <v>Y</v>
          </cell>
          <cell r="BF248" t="str">
            <v>GME</v>
          </cell>
          <cell r="BG248" t="str">
            <v>tretson@ucsd.edu</v>
          </cell>
          <cell r="BI248">
            <v>0</v>
          </cell>
          <cell r="BJ248">
            <v>30601</v>
          </cell>
          <cell r="BK248" t="str">
            <v>Incentive</v>
          </cell>
          <cell r="BL248">
            <v>1531.67</v>
          </cell>
          <cell r="BM248">
            <v>0</v>
          </cell>
          <cell r="BN248"/>
          <cell r="BR248">
            <v>44.01</v>
          </cell>
          <cell r="BS248">
            <v>1486.6578</v>
          </cell>
        </row>
        <row r="249">
          <cell r="A249">
            <v>2021</v>
          </cell>
          <cell r="B249">
            <v>306</v>
          </cell>
          <cell r="C249" t="str">
            <v>Radiology</v>
          </cell>
          <cell r="D249" t="str">
            <v>NA</v>
          </cell>
          <cell r="F249" t="str">
            <v>Tam</v>
          </cell>
          <cell r="G249" t="str">
            <v>MSP</v>
          </cell>
          <cell r="H249" t="str">
            <v>Active</v>
          </cell>
          <cell r="I249">
            <v>10366748</v>
          </cell>
          <cell r="J249" t="e">
            <v>#N/A</v>
          </cell>
          <cell r="K249" t="str">
            <v>Sampath, Srihari</v>
          </cell>
          <cell r="L249" t="str">
            <v>Sampath</v>
          </cell>
          <cell r="M249" t="str">
            <v>Srihari</v>
          </cell>
          <cell r="N249">
            <v>43922</v>
          </cell>
          <cell r="O249">
            <v>44286</v>
          </cell>
          <cell r="P249" t="str">
            <v>0770</v>
          </cell>
          <cell r="Q249" t="str">
            <v>MSP</v>
          </cell>
          <cell r="R249">
            <v>40659774</v>
          </cell>
          <cell r="S249" t="str">
            <v/>
          </cell>
          <cell r="T249" t="str">
            <v>NA</v>
          </cell>
          <cell r="V249">
            <v>217700</v>
          </cell>
          <cell r="W249">
            <v>0.2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217700</v>
          </cell>
          <cell r="AC249">
            <v>93300</v>
          </cell>
          <cell r="AD249">
            <v>0</v>
          </cell>
          <cell r="AE249">
            <v>311000</v>
          </cell>
          <cell r="AF249">
            <v>311000</v>
          </cell>
          <cell r="AG249">
            <v>0.2</v>
          </cell>
          <cell r="AH249">
            <v>62200</v>
          </cell>
          <cell r="AI249">
            <v>0</v>
          </cell>
          <cell r="AJ249"/>
          <cell r="AK249"/>
          <cell r="AN249"/>
          <cell r="AO249"/>
          <cell r="AP249"/>
          <cell r="AR249">
            <v>62200</v>
          </cell>
          <cell r="AS249">
            <v>43922</v>
          </cell>
          <cell r="AT249">
            <v>44286</v>
          </cell>
          <cell r="AU249" t="str">
            <v>MSP with PSZ only</v>
          </cell>
          <cell r="AV249">
            <v>43888</v>
          </cell>
          <cell r="AW249" t="str">
            <v>Tam, S.</v>
          </cell>
          <cell r="BB249" t="str">
            <v>Option 2 ARC0269752</v>
          </cell>
          <cell r="BC249" t="str">
            <v>D</v>
          </cell>
          <cell r="BE249" t="str">
            <v>Y</v>
          </cell>
          <cell r="BF249" t="str">
            <v>Sub 2</v>
          </cell>
          <cell r="BG249" t="str">
            <v>srsampath@ucsd.edu</v>
          </cell>
          <cell r="BI249">
            <v>0</v>
          </cell>
          <cell r="BJ249">
            <v>30620</v>
          </cell>
          <cell r="BK249" t="str">
            <v>EcoTime</v>
          </cell>
          <cell r="BL249">
            <v>3628.33</v>
          </cell>
          <cell r="BM249">
            <v>1555</v>
          </cell>
          <cell r="BN249"/>
          <cell r="BR249">
            <v>148.94999999999999</v>
          </cell>
          <cell r="BS249" t="e">
            <v>#N/A</v>
          </cell>
        </row>
        <row r="250">
          <cell r="A250">
            <v>2021</v>
          </cell>
          <cell r="B250">
            <v>306</v>
          </cell>
          <cell r="C250" t="str">
            <v>Radiology</v>
          </cell>
          <cell r="D250" t="str">
            <v>NA</v>
          </cell>
          <cell r="F250" t="str">
            <v>Tam</v>
          </cell>
          <cell r="G250" t="str">
            <v>MSP</v>
          </cell>
          <cell r="H250" t="str">
            <v>Active</v>
          </cell>
          <cell r="I250">
            <v>10367492</v>
          </cell>
          <cell r="J250" t="e">
            <v>#N/A</v>
          </cell>
          <cell r="K250" t="str">
            <v>Awwad, Andy Brian</v>
          </cell>
          <cell r="L250" t="str">
            <v>Awwad</v>
          </cell>
          <cell r="M250" t="str">
            <v>Andy</v>
          </cell>
          <cell r="N250">
            <v>44013</v>
          </cell>
          <cell r="O250">
            <v>44377</v>
          </cell>
          <cell r="P250" t="str">
            <v>0772</v>
          </cell>
          <cell r="Q250" t="str">
            <v>MSP</v>
          </cell>
          <cell r="R250">
            <v>40653666</v>
          </cell>
          <cell r="S250" t="str">
            <v/>
          </cell>
          <cell r="T250" t="str">
            <v>NA</v>
          </cell>
          <cell r="V250">
            <v>91900</v>
          </cell>
          <cell r="W250">
            <v>0.2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91900</v>
          </cell>
          <cell r="AC250">
            <v>0</v>
          </cell>
          <cell r="AD250">
            <v>0</v>
          </cell>
          <cell r="AE250">
            <v>91900</v>
          </cell>
          <cell r="AF250">
            <v>91900</v>
          </cell>
          <cell r="AG250">
            <v>0.2</v>
          </cell>
          <cell r="AH250">
            <v>18380</v>
          </cell>
          <cell r="AI250">
            <v>0</v>
          </cell>
          <cell r="AJ250"/>
          <cell r="AK250"/>
          <cell r="AN250"/>
          <cell r="AO250"/>
          <cell r="AP250"/>
          <cell r="AR250">
            <v>18380</v>
          </cell>
          <cell r="AS250">
            <v>44013</v>
          </cell>
          <cell r="AT250">
            <v>44377</v>
          </cell>
          <cell r="AU250" t="str">
            <v>MSP with PNZ only</v>
          </cell>
          <cell r="AV250">
            <v>43976</v>
          </cell>
          <cell r="AW250" t="str">
            <v>Tam, S.</v>
          </cell>
          <cell r="BB250" t="str">
            <v>ARC0273286</v>
          </cell>
          <cell r="BC250" t="str">
            <v>X</v>
          </cell>
          <cell r="BE250" t="str">
            <v>Y</v>
          </cell>
          <cell r="BF250" t="str">
            <v>GME</v>
          </cell>
          <cell r="BG250" t="str">
            <v>anawwad@ucsd.edu</v>
          </cell>
          <cell r="BI250">
            <v>0</v>
          </cell>
          <cell r="BJ250">
            <v>30601</v>
          </cell>
          <cell r="BK250" t="str">
            <v>Incentive</v>
          </cell>
          <cell r="BL250">
            <v>1531.67</v>
          </cell>
          <cell r="BM250">
            <v>0</v>
          </cell>
          <cell r="BN250"/>
          <cell r="BR250">
            <v>44.01</v>
          </cell>
          <cell r="BS250" t="e">
            <v>#N/A</v>
          </cell>
        </row>
        <row r="251">
          <cell r="A251">
            <v>2021</v>
          </cell>
          <cell r="B251">
            <v>306</v>
          </cell>
          <cell r="C251" t="str">
            <v>Radiology</v>
          </cell>
          <cell r="D251" t="str">
            <v>NA</v>
          </cell>
          <cell r="F251" t="str">
            <v>Tam</v>
          </cell>
          <cell r="G251" t="str">
            <v>MSP</v>
          </cell>
          <cell r="H251" t="str">
            <v>Active</v>
          </cell>
          <cell r="I251">
            <v>10368306</v>
          </cell>
          <cell r="J251" t="e">
            <v>#N/A</v>
          </cell>
          <cell r="K251" t="str">
            <v>O'Neal, Ethel Longmire</v>
          </cell>
          <cell r="L251" t="str">
            <v>O'Neal</v>
          </cell>
          <cell r="M251" t="str">
            <v>Ethel Longmire</v>
          </cell>
          <cell r="N251">
            <v>43770</v>
          </cell>
          <cell r="O251">
            <v>44135</v>
          </cell>
          <cell r="P251" t="str">
            <v>0770</v>
          </cell>
          <cell r="Q251" t="str">
            <v>MSP</v>
          </cell>
          <cell r="R251">
            <v>40648416</v>
          </cell>
          <cell r="S251" t="str">
            <v/>
          </cell>
          <cell r="T251" t="str">
            <v>NA</v>
          </cell>
          <cell r="V251">
            <v>242200</v>
          </cell>
          <cell r="W251">
            <v>0.2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242200</v>
          </cell>
          <cell r="AC251">
            <v>103800</v>
          </cell>
          <cell r="AD251">
            <v>0</v>
          </cell>
          <cell r="AE251">
            <v>346000</v>
          </cell>
          <cell r="AF251">
            <v>346000</v>
          </cell>
          <cell r="AG251">
            <v>0.2</v>
          </cell>
          <cell r="AH251">
            <v>69200</v>
          </cell>
          <cell r="AI251">
            <v>0</v>
          </cell>
          <cell r="AJ251"/>
          <cell r="AK251"/>
          <cell r="AN251"/>
          <cell r="AO251"/>
          <cell r="AP251"/>
          <cell r="AR251">
            <v>69200</v>
          </cell>
          <cell r="AS251">
            <v>43770</v>
          </cell>
          <cell r="AT251">
            <v>44135</v>
          </cell>
          <cell r="AU251" t="str">
            <v>MSP with PSZ only</v>
          </cell>
          <cell r="AV251">
            <v>43882</v>
          </cell>
          <cell r="AW251" t="str">
            <v>Tam, S.</v>
          </cell>
          <cell r="BB251" t="str">
            <v>ARC0276367 -Retro Revision - Fixed to Variable Effort + Concurrent CLIFF Appt</v>
          </cell>
          <cell r="BC251" t="str">
            <v>D</v>
          </cell>
          <cell r="BE251" t="str">
            <v>Y</v>
          </cell>
          <cell r="BF251" t="str">
            <v>Sub 2</v>
          </cell>
          <cell r="BG251" t="str">
            <v>etoneal@ucsd.edu</v>
          </cell>
          <cell r="BI251">
            <v>0</v>
          </cell>
          <cell r="BJ251">
            <v>30620</v>
          </cell>
          <cell r="BK251" t="str">
            <v>EcoTime</v>
          </cell>
          <cell r="BL251">
            <v>4036.67</v>
          </cell>
          <cell r="BM251">
            <v>1730</v>
          </cell>
          <cell r="BN251"/>
          <cell r="BR251">
            <v>165.71</v>
          </cell>
          <cell r="BS251" t="e">
            <v>#N/A</v>
          </cell>
        </row>
        <row r="252">
          <cell r="A252">
            <v>2022</v>
          </cell>
          <cell r="B252">
            <v>306</v>
          </cell>
          <cell r="C252" t="str">
            <v>Radiology</v>
          </cell>
          <cell r="D252" t="str">
            <v>NA</v>
          </cell>
          <cell r="F252" t="str">
            <v>Tam</v>
          </cell>
          <cell r="G252" t="str">
            <v>MSP</v>
          </cell>
          <cell r="H252" t="str">
            <v>Active</v>
          </cell>
          <cell r="I252">
            <v>10369139</v>
          </cell>
          <cell r="J252" t="e">
            <v>#N/A</v>
          </cell>
          <cell r="K252" t="str">
            <v>KOO, SONYA JANET</v>
          </cell>
          <cell r="L252" t="str">
            <v>KOO</v>
          </cell>
          <cell r="M252" t="str">
            <v>SONYA</v>
          </cell>
          <cell r="N252">
            <v>44058</v>
          </cell>
          <cell r="O252">
            <v>44422</v>
          </cell>
          <cell r="P252" t="str">
            <v>0771</v>
          </cell>
          <cell r="Q252" t="str">
            <v>MSP</v>
          </cell>
          <cell r="R252">
            <v>40654159</v>
          </cell>
          <cell r="S252" t="str">
            <v/>
          </cell>
          <cell r="T252" t="str">
            <v>NA</v>
          </cell>
          <cell r="V252">
            <v>211820</v>
          </cell>
          <cell r="W252">
            <v>1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211820</v>
          </cell>
          <cell r="AC252">
            <v>90780</v>
          </cell>
          <cell r="AD252">
            <v>0</v>
          </cell>
          <cell r="AE252">
            <v>302600</v>
          </cell>
          <cell r="AF252">
            <v>302600</v>
          </cell>
          <cell r="AG252">
            <v>1</v>
          </cell>
          <cell r="AH252">
            <v>302600</v>
          </cell>
          <cell r="AI252">
            <v>0</v>
          </cell>
          <cell r="AJ252"/>
          <cell r="AK252"/>
          <cell r="AN252"/>
          <cell r="AO252"/>
          <cell r="AP252"/>
          <cell r="AR252">
            <v>302600</v>
          </cell>
          <cell r="AS252">
            <v>44058</v>
          </cell>
          <cell r="AT252">
            <v>44422</v>
          </cell>
          <cell r="AU252" t="str">
            <v>MSP with PSZ only</v>
          </cell>
          <cell r="AV252">
            <v>44052</v>
          </cell>
          <cell r="AW252" t="str">
            <v>Tam, S.</v>
          </cell>
          <cell r="BB252" t="str">
            <v>ARC0251559 - FIXED</v>
          </cell>
          <cell r="BC252" t="str">
            <v>M</v>
          </cell>
          <cell r="BE252" t="str">
            <v>Y</v>
          </cell>
          <cell r="BF252"/>
          <cell r="BG252" t="str">
            <v>s3koo@ucsd.edu</v>
          </cell>
          <cell r="BI252">
            <v>0</v>
          </cell>
          <cell r="BJ252">
            <v>30620</v>
          </cell>
          <cell r="BK252">
            <v>25216.67</v>
          </cell>
          <cell r="BL252">
            <v>17651.669999999998</v>
          </cell>
          <cell r="BM252">
            <v>7565</v>
          </cell>
          <cell r="BN252"/>
          <cell r="BR252">
            <v>144.91999999999999</v>
          </cell>
          <cell r="BS252">
            <v>14702.134</v>
          </cell>
        </row>
        <row r="253">
          <cell r="A253">
            <v>2021</v>
          </cell>
          <cell r="B253">
            <v>306</v>
          </cell>
          <cell r="C253" t="str">
            <v>Radiology</v>
          </cell>
          <cell r="D253" t="str">
            <v>NA</v>
          </cell>
          <cell r="F253" t="str">
            <v>Tam</v>
          </cell>
          <cell r="G253" t="str">
            <v>MSP</v>
          </cell>
          <cell r="H253" t="str">
            <v>Active</v>
          </cell>
          <cell r="I253">
            <v>10369225</v>
          </cell>
          <cell r="J253" t="e">
            <v>#N/A</v>
          </cell>
          <cell r="K253" t="str">
            <v>Noorbakhsh, Abraham</v>
          </cell>
          <cell r="L253" t="str">
            <v>Noorbakhsh</v>
          </cell>
          <cell r="M253" t="str">
            <v>Abraham</v>
          </cell>
          <cell r="N253">
            <v>44013</v>
          </cell>
          <cell r="O253">
            <v>44377</v>
          </cell>
          <cell r="P253" t="str">
            <v>0772</v>
          </cell>
          <cell r="Q253" t="str">
            <v>MSP</v>
          </cell>
          <cell r="R253">
            <v>40656694</v>
          </cell>
          <cell r="S253" t="str">
            <v/>
          </cell>
          <cell r="T253" t="str">
            <v>NA</v>
          </cell>
          <cell r="V253">
            <v>91900</v>
          </cell>
          <cell r="W253">
            <v>0.2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91900</v>
          </cell>
          <cell r="AC253">
            <v>0</v>
          </cell>
          <cell r="AD253">
            <v>0</v>
          </cell>
          <cell r="AE253">
            <v>91900</v>
          </cell>
          <cell r="AF253">
            <v>91900</v>
          </cell>
          <cell r="AG253">
            <v>0.2</v>
          </cell>
          <cell r="AH253">
            <v>18380</v>
          </cell>
          <cell r="AI253">
            <v>0</v>
          </cell>
          <cell r="AJ253"/>
          <cell r="AK253"/>
          <cell r="AN253"/>
          <cell r="AO253"/>
          <cell r="AP253"/>
          <cell r="AR253">
            <v>18380</v>
          </cell>
          <cell r="AS253">
            <v>44013</v>
          </cell>
          <cell r="AT253">
            <v>44377</v>
          </cell>
          <cell r="AU253" t="str">
            <v>MSP with PNZ only</v>
          </cell>
          <cell r="AV253">
            <v>43976</v>
          </cell>
          <cell r="AW253" t="str">
            <v>Tam, S.</v>
          </cell>
          <cell r="BB253" t="str">
            <v>ARC0273271</v>
          </cell>
          <cell r="BC253" t="str">
            <v>X</v>
          </cell>
          <cell r="BE253" t="str">
            <v>Y</v>
          </cell>
          <cell r="BF253" t="str">
            <v>GME</v>
          </cell>
          <cell r="BG253" t="str">
            <v>anoorbakhsh@ucsd.edu</v>
          </cell>
          <cell r="BI253">
            <v>0</v>
          </cell>
          <cell r="BJ253">
            <v>30601</v>
          </cell>
          <cell r="BK253" t="str">
            <v>Incentive</v>
          </cell>
          <cell r="BL253">
            <v>1531.67</v>
          </cell>
          <cell r="BM253">
            <v>0</v>
          </cell>
          <cell r="BN253"/>
          <cell r="BR253">
            <v>44.01</v>
          </cell>
          <cell r="BS253">
            <v>1486.6578</v>
          </cell>
        </row>
        <row r="254">
          <cell r="A254">
            <v>2021</v>
          </cell>
          <cell r="B254">
            <v>306</v>
          </cell>
          <cell r="C254" t="str">
            <v>Radiology</v>
          </cell>
          <cell r="D254" t="str">
            <v>NA</v>
          </cell>
          <cell r="F254" t="str">
            <v>Tam</v>
          </cell>
          <cell r="G254" t="str">
            <v>MSP</v>
          </cell>
          <cell r="H254" t="str">
            <v>Active</v>
          </cell>
          <cell r="I254">
            <v>10369461</v>
          </cell>
          <cell r="J254" t="e">
            <v>#N/A</v>
          </cell>
          <cell r="K254" t="str">
            <v>Fazeli Dehkordy, Soudabeh</v>
          </cell>
          <cell r="L254" t="str">
            <v>Fazeli Dehkordy</v>
          </cell>
          <cell r="M254" t="str">
            <v>Soudabeh</v>
          </cell>
          <cell r="N254">
            <v>44013</v>
          </cell>
          <cell r="O254">
            <v>44377</v>
          </cell>
          <cell r="P254" t="str">
            <v>0772</v>
          </cell>
          <cell r="Q254" t="str">
            <v>MSP</v>
          </cell>
          <cell r="R254">
            <v>40651432</v>
          </cell>
          <cell r="S254" t="str">
            <v/>
          </cell>
          <cell r="T254" t="str">
            <v>NA</v>
          </cell>
          <cell r="V254">
            <v>91900</v>
          </cell>
          <cell r="W254">
            <v>0.2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91900</v>
          </cell>
          <cell r="AC254">
            <v>0</v>
          </cell>
          <cell r="AD254">
            <v>0</v>
          </cell>
          <cell r="AE254">
            <v>91900</v>
          </cell>
          <cell r="AF254">
            <v>91900</v>
          </cell>
          <cell r="AG254">
            <v>0.2</v>
          </cell>
          <cell r="AH254">
            <v>18380</v>
          </cell>
          <cell r="AI254">
            <v>0</v>
          </cell>
          <cell r="AJ254"/>
          <cell r="AK254"/>
          <cell r="AN254"/>
          <cell r="AO254"/>
          <cell r="AP254"/>
          <cell r="AR254">
            <v>18380</v>
          </cell>
          <cell r="AS254">
            <v>44013</v>
          </cell>
          <cell r="AT254">
            <v>44377</v>
          </cell>
          <cell r="AU254" t="str">
            <v>MSP with PNZ only</v>
          </cell>
          <cell r="AV254">
            <v>43997</v>
          </cell>
          <cell r="BB254" t="str">
            <v>ARC0273305 - extension only</v>
          </cell>
          <cell r="BC254" t="str">
            <v>X</v>
          </cell>
          <cell r="BE254" t="str">
            <v>Y</v>
          </cell>
          <cell r="BF254" t="str">
            <v>GME</v>
          </cell>
          <cell r="BG254" t="str">
            <v>sfazelidehkordy@ucsd.edu</v>
          </cell>
          <cell r="BI254">
            <v>0</v>
          </cell>
          <cell r="BJ254">
            <v>30601</v>
          </cell>
          <cell r="BK254" t="str">
            <v>Incentive</v>
          </cell>
          <cell r="BL254">
            <v>1531.67</v>
          </cell>
          <cell r="BM254">
            <v>0</v>
          </cell>
          <cell r="BN254"/>
          <cell r="BR254">
            <v>44.01</v>
          </cell>
          <cell r="BS254" t="e">
            <v>#N/A</v>
          </cell>
        </row>
        <row r="255">
          <cell r="A255">
            <v>2021</v>
          </cell>
          <cell r="B255">
            <v>306</v>
          </cell>
          <cell r="C255" t="str">
            <v>Radiology</v>
          </cell>
          <cell r="D255" t="str">
            <v>NA</v>
          </cell>
          <cell r="F255" t="str">
            <v>Tam</v>
          </cell>
          <cell r="G255" t="str">
            <v>MSP</v>
          </cell>
          <cell r="H255" t="str">
            <v>Active</v>
          </cell>
          <cell r="I255">
            <v>10369982</v>
          </cell>
          <cell r="J255" t="e">
            <v>#N/A</v>
          </cell>
          <cell r="K255" t="str">
            <v>Besser, Alexandra H</v>
          </cell>
          <cell r="L255" t="str">
            <v>Besser</v>
          </cell>
          <cell r="M255" t="str">
            <v>Alexandra</v>
          </cell>
          <cell r="N255">
            <v>44013</v>
          </cell>
          <cell r="O255">
            <v>44377</v>
          </cell>
          <cell r="P255" t="str">
            <v>0772</v>
          </cell>
          <cell r="Q255" t="str">
            <v>MSP</v>
          </cell>
          <cell r="R255">
            <v>40733561</v>
          </cell>
          <cell r="S255" t="str">
            <v/>
          </cell>
          <cell r="T255" t="str">
            <v>NA</v>
          </cell>
          <cell r="V255">
            <v>91900</v>
          </cell>
          <cell r="W255">
            <v>0.2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91900</v>
          </cell>
          <cell r="AC255">
            <v>0</v>
          </cell>
          <cell r="AD255">
            <v>0</v>
          </cell>
          <cell r="AE255">
            <v>91900</v>
          </cell>
          <cell r="AF255">
            <v>91900</v>
          </cell>
          <cell r="AG255">
            <v>0.2</v>
          </cell>
          <cell r="AH255">
            <v>18380</v>
          </cell>
          <cell r="AI255">
            <v>0</v>
          </cell>
          <cell r="AJ255"/>
          <cell r="AK255"/>
          <cell r="AN255"/>
          <cell r="AO255"/>
          <cell r="AP255"/>
          <cell r="AR255">
            <v>18380</v>
          </cell>
          <cell r="AS255">
            <v>44013</v>
          </cell>
          <cell r="AT255">
            <v>44377</v>
          </cell>
          <cell r="AU255" t="str">
            <v>MSP with PNZ only</v>
          </cell>
          <cell r="AV255">
            <v>43959</v>
          </cell>
          <cell r="BB255" t="str">
            <v>ARC0282307</v>
          </cell>
          <cell r="BC255" t="str">
            <v>X</v>
          </cell>
          <cell r="BE255" t="str">
            <v>Y</v>
          </cell>
          <cell r="BF255" t="str">
            <v>GME</v>
          </cell>
          <cell r="BG255" t="str">
            <v>albesser@ucsd.edu</v>
          </cell>
          <cell r="BI255">
            <v>0</v>
          </cell>
          <cell r="BJ255">
            <v>30600</v>
          </cell>
          <cell r="BK255" t="str">
            <v>Incentive</v>
          </cell>
          <cell r="BL255">
            <v>1531.67</v>
          </cell>
          <cell r="BM255">
            <v>0</v>
          </cell>
          <cell r="BN255"/>
          <cell r="BR255">
            <v>44.01</v>
          </cell>
          <cell r="BS255" t="e">
            <v>#N/A</v>
          </cell>
        </row>
        <row r="256">
          <cell r="A256">
            <v>2021</v>
          </cell>
          <cell r="B256">
            <v>306</v>
          </cell>
          <cell r="C256" t="str">
            <v>Radiology</v>
          </cell>
          <cell r="D256" t="str">
            <v>NA</v>
          </cell>
          <cell r="F256" t="str">
            <v>Tam</v>
          </cell>
          <cell r="G256" t="str">
            <v>MSP</v>
          </cell>
          <cell r="H256" t="str">
            <v>Active</v>
          </cell>
          <cell r="I256">
            <v>10370129</v>
          </cell>
          <cell r="J256" t="e">
            <v>#N/A</v>
          </cell>
          <cell r="K256" t="str">
            <v>Kuniyoshi, Jeremy</v>
          </cell>
          <cell r="L256" t="str">
            <v>Kuniyoshi</v>
          </cell>
          <cell r="M256" t="str">
            <v>Jeremy</v>
          </cell>
          <cell r="N256">
            <v>43743</v>
          </cell>
          <cell r="O256">
            <v>44108</v>
          </cell>
          <cell r="P256" t="str">
            <v>0772</v>
          </cell>
          <cell r="Q256" t="str">
            <v>MSP</v>
          </cell>
          <cell r="R256">
            <v>40654354</v>
          </cell>
          <cell r="S256" t="str">
            <v/>
          </cell>
          <cell r="T256" t="str">
            <v>NA</v>
          </cell>
          <cell r="V256">
            <v>177500</v>
          </cell>
          <cell r="W256">
            <v>0.2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177500</v>
          </cell>
          <cell r="AC256">
            <v>0</v>
          </cell>
          <cell r="AD256">
            <v>0</v>
          </cell>
          <cell r="AE256">
            <v>177500</v>
          </cell>
          <cell r="AF256">
            <v>177500</v>
          </cell>
          <cell r="AG256">
            <v>0.2</v>
          </cell>
          <cell r="AH256">
            <v>35500</v>
          </cell>
          <cell r="AI256">
            <v>0</v>
          </cell>
          <cell r="AJ256"/>
          <cell r="AK256"/>
          <cell r="AN256"/>
          <cell r="AO256"/>
          <cell r="AP256"/>
          <cell r="AR256">
            <v>35500</v>
          </cell>
          <cell r="AS256">
            <v>43743</v>
          </cell>
          <cell r="AT256">
            <v>44108</v>
          </cell>
          <cell r="AU256" t="str">
            <v>MSP with PSZ only</v>
          </cell>
          <cell r="AV256">
            <v>43733</v>
          </cell>
          <cell r="AW256" t="str">
            <v>Tam, S.</v>
          </cell>
          <cell r="BB256" t="str">
            <v>ARC0286524 - MSP END 10/4/20</v>
          </cell>
          <cell r="BC256" t="str">
            <v>D</v>
          </cell>
          <cell r="BE256" t="str">
            <v>Y</v>
          </cell>
          <cell r="BF256" t="str">
            <v>Sub 2</v>
          </cell>
          <cell r="BG256" t="str">
            <v>jekuniyoshi@ucsd.edu</v>
          </cell>
          <cell r="BI256">
            <v>0</v>
          </cell>
          <cell r="BJ256">
            <v>30620</v>
          </cell>
          <cell r="BK256" t="str">
            <v>EcoTime</v>
          </cell>
          <cell r="BL256">
            <v>2958.33</v>
          </cell>
          <cell r="BM256">
            <v>0</v>
          </cell>
          <cell r="BN256"/>
          <cell r="BR256">
            <v>85.01</v>
          </cell>
          <cell r="BS256" t="e">
            <v>#N/A</v>
          </cell>
        </row>
        <row r="257">
          <cell r="A257">
            <v>2021</v>
          </cell>
          <cell r="B257">
            <v>306</v>
          </cell>
          <cell r="C257" t="str">
            <v>Radiology</v>
          </cell>
          <cell r="D257" t="str">
            <v>NA</v>
          </cell>
          <cell r="F257" t="str">
            <v>Tam</v>
          </cell>
          <cell r="G257" t="str">
            <v>MSP</v>
          </cell>
          <cell r="H257" t="str">
            <v>Active</v>
          </cell>
          <cell r="I257">
            <v>10370181</v>
          </cell>
          <cell r="J257" t="e">
            <v>#N/A</v>
          </cell>
          <cell r="K257" t="str">
            <v>Ladd, William</v>
          </cell>
          <cell r="L257" t="str">
            <v>Ladd</v>
          </cell>
          <cell r="M257" t="str">
            <v>William</v>
          </cell>
          <cell r="N257">
            <v>44013</v>
          </cell>
          <cell r="O257">
            <v>44377</v>
          </cell>
          <cell r="P257" t="str">
            <v>0770</v>
          </cell>
          <cell r="Q257" t="str">
            <v>MSP</v>
          </cell>
          <cell r="R257">
            <v>40654432</v>
          </cell>
          <cell r="S257" t="str">
            <v/>
          </cell>
          <cell r="T257" t="str">
            <v>NA</v>
          </cell>
          <cell r="V257">
            <v>260260</v>
          </cell>
          <cell r="W257">
            <v>0.5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260260</v>
          </cell>
          <cell r="AC257">
            <v>111540</v>
          </cell>
          <cell r="AD257">
            <v>0</v>
          </cell>
          <cell r="AE257">
            <v>371800</v>
          </cell>
          <cell r="AF257">
            <v>371800</v>
          </cell>
          <cell r="AG257">
            <v>0.5</v>
          </cell>
          <cell r="AH257">
            <v>185900</v>
          </cell>
          <cell r="AI257">
            <v>0</v>
          </cell>
          <cell r="AJ257"/>
          <cell r="AK257"/>
          <cell r="AN257"/>
          <cell r="AO257"/>
          <cell r="AP257"/>
          <cell r="AR257">
            <v>185900</v>
          </cell>
          <cell r="AS257">
            <v>44013</v>
          </cell>
          <cell r="AT257">
            <v>44377</v>
          </cell>
          <cell r="AU257" t="str">
            <v>MSP with PNZ only</v>
          </cell>
          <cell r="AV257">
            <v>43976</v>
          </cell>
          <cell r="AW257" t="str">
            <v>Tam, S.</v>
          </cell>
          <cell r="BB257" t="str">
            <v>ARC0273628</v>
          </cell>
          <cell r="BC257" t="str">
            <v>M</v>
          </cell>
          <cell r="BE257" t="str">
            <v>Y</v>
          </cell>
          <cell r="BF257"/>
          <cell r="BG257" t="str">
            <v>wladd@ucsd.edu</v>
          </cell>
          <cell r="BH257" t="str">
            <v>Radiology: Breast Division</v>
          </cell>
          <cell r="BI257">
            <v>0</v>
          </cell>
          <cell r="BJ257">
            <v>30620</v>
          </cell>
          <cell r="BK257">
            <v>15491.67</v>
          </cell>
          <cell r="BL257">
            <v>10844.17</v>
          </cell>
          <cell r="BM257">
            <v>4647.5</v>
          </cell>
          <cell r="BN257"/>
          <cell r="BR257">
            <v>178.07</v>
          </cell>
          <cell r="BS257">
            <v>22196.425500000001</v>
          </cell>
        </row>
        <row r="258">
          <cell r="A258">
            <v>2022</v>
          </cell>
          <cell r="B258">
            <v>306</v>
          </cell>
          <cell r="C258" t="str">
            <v>Radiology</v>
          </cell>
          <cell r="D258" t="str">
            <v>NA</v>
          </cell>
          <cell r="F258" t="str">
            <v>Tam</v>
          </cell>
          <cell r="G258" t="str">
            <v>MSP</v>
          </cell>
          <cell r="H258" t="str">
            <v>Active</v>
          </cell>
          <cell r="I258">
            <v>10371126</v>
          </cell>
          <cell r="J258" t="e">
            <v>#N/A</v>
          </cell>
          <cell r="K258" t="str">
            <v>Georgy, Bassem Adeeb</v>
          </cell>
          <cell r="L258" t="str">
            <v>Georgy</v>
          </cell>
          <cell r="M258" t="str">
            <v>Bassen Adeeb</v>
          </cell>
          <cell r="N258">
            <v>44083</v>
          </cell>
          <cell r="O258">
            <v>44447</v>
          </cell>
          <cell r="P258" t="str">
            <v>0771</v>
          </cell>
          <cell r="Q258" t="str">
            <v>MSP</v>
          </cell>
          <cell r="R258">
            <v>40651965</v>
          </cell>
          <cell r="S258" t="str">
            <v/>
          </cell>
          <cell r="T258" t="str">
            <v>NA</v>
          </cell>
          <cell r="V258">
            <v>211820</v>
          </cell>
          <cell r="W258">
            <v>0.2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211820</v>
          </cell>
          <cell r="AC258">
            <v>90780</v>
          </cell>
          <cell r="AD258">
            <v>0</v>
          </cell>
          <cell r="AE258">
            <v>302600</v>
          </cell>
          <cell r="AF258">
            <v>302600</v>
          </cell>
          <cell r="AG258">
            <v>0.2</v>
          </cell>
          <cell r="AH258">
            <v>60520</v>
          </cell>
          <cell r="AI258">
            <v>0</v>
          </cell>
          <cell r="AJ258"/>
          <cell r="AK258"/>
          <cell r="AN258"/>
          <cell r="AO258"/>
          <cell r="AP258"/>
          <cell r="AR258">
            <v>60520</v>
          </cell>
          <cell r="AS258">
            <v>44083</v>
          </cell>
          <cell r="AT258">
            <v>44447</v>
          </cell>
          <cell r="AU258" t="str">
            <v>MSP with PSZ only</v>
          </cell>
          <cell r="AV258">
            <v>44070</v>
          </cell>
          <cell r="AW258" t="str">
            <v>Tam, S.</v>
          </cell>
          <cell r="BB258" t="str">
            <v>ARC0284236</v>
          </cell>
          <cell r="BC258" t="str">
            <v>D</v>
          </cell>
          <cell r="BE258" t="str">
            <v>Y</v>
          </cell>
          <cell r="BF258" t="str">
            <v>Sub 2</v>
          </cell>
          <cell r="BG258" t="str">
            <v>bgeorgy@ucsd.edu</v>
          </cell>
          <cell r="BI258">
            <v>0</v>
          </cell>
          <cell r="BJ258">
            <v>30620</v>
          </cell>
          <cell r="BK258" t="str">
            <v>EcoTime</v>
          </cell>
          <cell r="BL258">
            <v>3530.33</v>
          </cell>
          <cell r="BM258">
            <v>1513</v>
          </cell>
          <cell r="BN258"/>
          <cell r="BR258">
            <v>144.91999999999999</v>
          </cell>
          <cell r="BS258" t="e">
            <v>#N/A</v>
          </cell>
        </row>
        <row r="259">
          <cell r="A259">
            <v>2022</v>
          </cell>
          <cell r="B259">
            <v>306</v>
          </cell>
          <cell r="C259" t="str">
            <v>Radiology</v>
          </cell>
          <cell r="D259" t="str">
            <v>NA</v>
          </cell>
          <cell r="F259" t="str">
            <v>Tam</v>
          </cell>
          <cell r="G259" t="str">
            <v>MSP</v>
          </cell>
          <cell r="H259" t="str">
            <v>Active</v>
          </cell>
          <cell r="I259">
            <v>10371277</v>
          </cell>
          <cell r="J259" t="e">
            <v>#N/A</v>
          </cell>
          <cell r="K259" t="str">
            <v>LIM, VIVIAN</v>
          </cell>
          <cell r="L259" t="str">
            <v>Lim</v>
          </cell>
          <cell r="M259" t="str">
            <v>Vivian</v>
          </cell>
          <cell r="N259">
            <v>44021</v>
          </cell>
          <cell r="O259">
            <v>44385</v>
          </cell>
          <cell r="P259" t="str">
            <v>0770</v>
          </cell>
          <cell r="Q259" t="str">
            <v>MSP</v>
          </cell>
          <cell r="R259">
            <v>40654771</v>
          </cell>
          <cell r="S259" t="str">
            <v/>
          </cell>
          <cell r="T259" t="str">
            <v>NA</v>
          </cell>
          <cell r="V259">
            <v>248500</v>
          </cell>
          <cell r="W259">
            <v>0.4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248500</v>
          </cell>
          <cell r="AC259">
            <v>106500</v>
          </cell>
          <cell r="AD259">
            <v>0</v>
          </cell>
          <cell r="AE259">
            <v>355000</v>
          </cell>
          <cell r="AF259">
            <v>355000</v>
          </cell>
          <cell r="AG259">
            <v>0.4</v>
          </cell>
          <cell r="AH259">
            <v>142000</v>
          </cell>
          <cell r="AI259">
            <v>0</v>
          </cell>
          <cell r="AJ259"/>
          <cell r="AK259"/>
          <cell r="AN259"/>
          <cell r="AO259"/>
          <cell r="AP259"/>
          <cell r="AR259">
            <v>142000</v>
          </cell>
          <cell r="AS259">
            <v>44021</v>
          </cell>
          <cell r="AT259">
            <v>44385</v>
          </cell>
          <cell r="AU259" t="str">
            <v>MSP with PSZ only</v>
          </cell>
          <cell r="AV259">
            <v>44000</v>
          </cell>
          <cell r="BB259" t="str">
            <v>ARC0279489 - extension only</v>
          </cell>
          <cell r="BC259" t="str">
            <v>D</v>
          </cell>
          <cell r="BE259" t="str">
            <v>Y</v>
          </cell>
          <cell r="BF259" t="str">
            <v>Sub 2</v>
          </cell>
          <cell r="BG259" t="str">
            <v>vlim@ucsd.edu</v>
          </cell>
          <cell r="BI259">
            <v>0</v>
          </cell>
          <cell r="BJ259">
            <v>30620</v>
          </cell>
          <cell r="BK259" t="str">
            <v>EcoTime</v>
          </cell>
          <cell r="BL259">
            <v>8283.33</v>
          </cell>
          <cell r="BM259">
            <v>3550</v>
          </cell>
          <cell r="BN259"/>
          <cell r="BR259">
            <v>170.02</v>
          </cell>
          <cell r="BS259" t="e">
            <v>#N/A</v>
          </cell>
        </row>
        <row r="260">
          <cell r="A260">
            <v>2021</v>
          </cell>
          <cell r="B260">
            <v>306</v>
          </cell>
          <cell r="C260" t="str">
            <v>Radiology</v>
          </cell>
          <cell r="D260" t="str">
            <v>NA</v>
          </cell>
          <cell r="F260" t="str">
            <v>Tam</v>
          </cell>
          <cell r="G260" t="str">
            <v>MSP</v>
          </cell>
          <cell r="H260" t="str">
            <v>Active</v>
          </cell>
          <cell r="I260">
            <v>10371513</v>
          </cell>
          <cell r="J260" t="e">
            <v>#N/A</v>
          </cell>
          <cell r="K260" t="str">
            <v>Brogan, David S</v>
          </cell>
          <cell r="L260" t="str">
            <v>Brogan</v>
          </cell>
          <cell r="M260" t="str">
            <v>David</v>
          </cell>
          <cell r="N260">
            <v>44013</v>
          </cell>
          <cell r="O260">
            <v>44377</v>
          </cell>
          <cell r="P260" t="str">
            <v>0772</v>
          </cell>
          <cell r="Q260" t="str">
            <v>MSP</v>
          </cell>
          <cell r="R260">
            <v>40649466</v>
          </cell>
          <cell r="S260" t="str">
            <v/>
          </cell>
          <cell r="T260" t="str">
            <v>NA</v>
          </cell>
          <cell r="V260">
            <v>91900</v>
          </cell>
          <cell r="W260">
            <v>0.2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91900</v>
          </cell>
          <cell r="AC260">
            <v>0</v>
          </cell>
          <cell r="AD260">
            <v>0</v>
          </cell>
          <cell r="AE260">
            <v>91900</v>
          </cell>
          <cell r="AF260">
            <v>91900</v>
          </cell>
          <cell r="AG260">
            <v>0.2</v>
          </cell>
          <cell r="AH260">
            <v>18380</v>
          </cell>
          <cell r="AI260">
            <v>0</v>
          </cell>
          <cell r="AJ260"/>
          <cell r="AK260"/>
          <cell r="AN260"/>
          <cell r="AO260"/>
          <cell r="AP260"/>
          <cell r="AR260">
            <v>18380</v>
          </cell>
          <cell r="AS260">
            <v>44013</v>
          </cell>
          <cell r="AT260">
            <v>44377</v>
          </cell>
          <cell r="AU260" t="str">
            <v>MSP without incentive</v>
          </cell>
          <cell r="AV260">
            <v>44007</v>
          </cell>
          <cell r="AW260" t="str">
            <v>Tam, S.</v>
          </cell>
          <cell r="BB260" t="str">
            <v>ARC0273319</v>
          </cell>
          <cell r="BC260" t="str">
            <v>X</v>
          </cell>
          <cell r="BE260" t="str">
            <v>Y</v>
          </cell>
          <cell r="BF260" t="str">
            <v>GME</v>
          </cell>
          <cell r="BG260" t="str">
            <v>dsbrogan@ucsd.edu</v>
          </cell>
          <cell r="BI260">
            <v>0</v>
          </cell>
          <cell r="BJ260">
            <v>306</v>
          </cell>
          <cell r="BK260" t="str">
            <v>Incentive</v>
          </cell>
          <cell r="BL260">
            <v>1531.67</v>
          </cell>
          <cell r="BM260">
            <v>0</v>
          </cell>
          <cell r="BN260"/>
          <cell r="BR260">
            <v>44.01</v>
          </cell>
          <cell r="BS260" t="e">
            <v>#N/A</v>
          </cell>
        </row>
        <row r="261">
          <cell r="A261">
            <v>2021</v>
          </cell>
          <cell r="B261">
            <v>306</v>
          </cell>
          <cell r="C261" t="str">
            <v>Radiology</v>
          </cell>
          <cell r="D261" t="str">
            <v>NA</v>
          </cell>
          <cell r="F261" t="str">
            <v>Tam</v>
          </cell>
          <cell r="G261" t="str">
            <v>MSP</v>
          </cell>
          <cell r="H261" t="str">
            <v>Active</v>
          </cell>
          <cell r="I261">
            <v>10372799</v>
          </cell>
          <cell r="J261" t="e">
            <v>#N/A</v>
          </cell>
          <cell r="K261" t="str">
            <v>Haghighat Jahromi, Amin</v>
          </cell>
          <cell r="L261" t="str">
            <v>Haghighat Jahromi</v>
          </cell>
          <cell r="M261" t="str">
            <v>Amin</v>
          </cell>
          <cell r="N261">
            <v>44013</v>
          </cell>
          <cell r="O261">
            <v>44377</v>
          </cell>
          <cell r="P261" t="str">
            <v>0772</v>
          </cell>
          <cell r="Q261" t="str">
            <v>MSP</v>
          </cell>
          <cell r="R261">
            <v>40652526</v>
          </cell>
          <cell r="S261" t="str">
            <v/>
          </cell>
          <cell r="T261" t="str">
            <v>NA</v>
          </cell>
          <cell r="V261">
            <v>91900</v>
          </cell>
          <cell r="W261">
            <v>0.2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91900</v>
          </cell>
          <cell r="AC261">
            <v>0</v>
          </cell>
          <cell r="AD261">
            <v>0</v>
          </cell>
          <cell r="AE261">
            <v>91900</v>
          </cell>
          <cell r="AF261">
            <v>91900</v>
          </cell>
          <cell r="AG261">
            <v>0.2</v>
          </cell>
          <cell r="AH261">
            <v>18380</v>
          </cell>
          <cell r="AI261">
            <v>0</v>
          </cell>
          <cell r="AJ261"/>
          <cell r="AK261"/>
          <cell r="AN261"/>
          <cell r="AO261"/>
          <cell r="AP261"/>
          <cell r="AR261">
            <v>18380</v>
          </cell>
          <cell r="AS261">
            <v>44013</v>
          </cell>
          <cell r="AT261">
            <v>44377</v>
          </cell>
          <cell r="AU261" t="str">
            <v>MSP with PNZ only</v>
          </cell>
          <cell r="AV261">
            <v>43976</v>
          </cell>
          <cell r="AW261" t="str">
            <v>Tam, S.</v>
          </cell>
          <cell r="BB261" t="str">
            <v>ARC0273296</v>
          </cell>
          <cell r="BC261" t="str">
            <v>X</v>
          </cell>
          <cell r="BE261" t="str">
            <v>Y</v>
          </cell>
          <cell r="BF261" t="str">
            <v>GME</v>
          </cell>
          <cell r="BG261" t="str">
            <v>ajahromi@ucsd.edu</v>
          </cell>
          <cell r="BI261">
            <v>0</v>
          </cell>
          <cell r="BJ261">
            <v>30601</v>
          </cell>
          <cell r="BK261" t="str">
            <v>Incentive</v>
          </cell>
          <cell r="BL261">
            <v>1531.67</v>
          </cell>
          <cell r="BM261">
            <v>0</v>
          </cell>
          <cell r="BN261"/>
          <cell r="BR261">
            <v>44.01</v>
          </cell>
          <cell r="BS261" t="e">
            <v>#N/A</v>
          </cell>
        </row>
        <row r="262">
          <cell r="A262">
            <v>2021</v>
          </cell>
          <cell r="B262">
            <v>306</v>
          </cell>
          <cell r="C262" t="str">
            <v>Radiology</v>
          </cell>
          <cell r="D262" t="str">
            <v>NA</v>
          </cell>
          <cell r="F262" t="str">
            <v>Tam</v>
          </cell>
          <cell r="G262" t="str">
            <v>MSP</v>
          </cell>
          <cell r="H262" t="str">
            <v>Active</v>
          </cell>
          <cell r="I262">
            <v>10373298</v>
          </cell>
          <cell r="J262" t="e">
            <v>#N/A</v>
          </cell>
          <cell r="K262" t="str">
            <v>Hannsun, Gemmy</v>
          </cell>
          <cell r="L262" t="str">
            <v>Hannsun</v>
          </cell>
          <cell r="M262" t="str">
            <v>Gemmy</v>
          </cell>
          <cell r="N262">
            <v>44013</v>
          </cell>
          <cell r="O262">
            <v>44377</v>
          </cell>
          <cell r="P262" t="str">
            <v>0772</v>
          </cell>
          <cell r="Q262" t="str">
            <v>MSP</v>
          </cell>
          <cell r="R262">
            <v>40652628</v>
          </cell>
          <cell r="S262" t="str">
            <v/>
          </cell>
          <cell r="T262" t="str">
            <v>NA</v>
          </cell>
          <cell r="V262">
            <v>91900</v>
          </cell>
          <cell r="W262">
            <v>0.2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91900</v>
          </cell>
          <cell r="AC262">
            <v>0</v>
          </cell>
          <cell r="AD262">
            <v>0</v>
          </cell>
          <cell r="AE262">
            <v>91900</v>
          </cell>
          <cell r="AF262">
            <v>91900</v>
          </cell>
          <cell r="AG262">
            <v>0.2</v>
          </cell>
          <cell r="AH262">
            <v>18380</v>
          </cell>
          <cell r="AI262">
            <v>0</v>
          </cell>
          <cell r="AJ262"/>
          <cell r="AK262"/>
          <cell r="AN262"/>
          <cell r="AO262"/>
          <cell r="AP262"/>
          <cell r="AR262">
            <v>18380</v>
          </cell>
          <cell r="AS262">
            <v>44013</v>
          </cell>
          <cell r="AT262">
            <v>44377</v>
          </cell>
          <cell r="AU262" t="str">
            <v>MSP with PNZ only</v>
          </cell>
          <cell r="AV262">
            <v>43976</v>
          </cell>
          <cell r="AW262" t="str">
            <v>Tam, S.</v>
          </cell>
          <cell r="BB262" t="str">
            <v>ARC0273294</v>
          </cell>
          <cell r="BC262" t="str">
            <v>X</v>
          </cell>
          <cell r="BE262" t="str">
            <v>Y</v>
          </cell>
          <cell r="BF262" t="str">
            <v>GME</v>
          </cell>
          <cell r="BG262" t="str">
            <v>ghannsun@ucsd.edu</v>
          </cell>
          <cell r="BI262">
            <v>0</v>
          </cell>
          <cell r="BJ262">
            <v>30601</v>
          </cell>
          <cell r="BK262" t="str">
            <v>Incentive</v>
          </cell>
          <cell r="BL262">
            <v>1531.67</v>
          </cell>
          <cell r="BM262">
            <v>0</v>
          </cell>
          <cell r="BN262"/>
          <cell r="BR262">
            <v>44.01</v>
          </cell>
          <cell r="BS262" t="e">
            <v>#N/A</v>
          </cell>
        </row>
        <row r="263">
          <cell r="A263">
            <v>2021</v>
          </cell>
          <cell r="B263">
            <v>306</v>
          </cell>
          <cell r="C263" t="str">
            <v>Radiology</v>
          </cell>
          <cell r="D263" t="str">
            <v>NA</v>
          </cell>
          <cell r="F263" t="str">
            <v>Tam</v>
          </cell>
          <cell r="G263" t="str">
            <v>MSP</v>
          </cell>
          <cell r="H263" t="str">
            <v>Active</v>
          </cell>
          <cell r="I263">
            <v>10374101</v>
          </cell>
          <cell r="J263" t="e">
            <v>#N/A</v>
          </cell>
          <cell r="K263" t="str">
            <v>An, Julie Yajie</v>
          </cell>
          <cell r="L263" t="str">
            <v>An</v>
          </cell>
          <cell r="M263" t="str">
            <v>Julie Yajie</v>
          </cell>
          <cell r="N263">
            <v>44013</v>
          </cell>
          <cell r="O263">
            <v>44377</v>
          </cell>
          <cell r="P263" t="str">
            <v>0772</v>
          </cell>
          <cell r="Q263" t="str">
            <v>MSP</v>
          </cell>
          <cell r="R263">
            <v>40647559</v>
          </cell>
          <cell r="S263" t="str">
            <v/>
          </cell>
          <cell r="T263" t="str">
            <v>NA</v>
          </cell>
          <cell r="V263">
            <v>91900</v>
          </cell>
          <cell r="W263">
            <v>0.2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91900</v>
          </cell>
          <cell r="AC263">
            <v>0</v>
          </cell>
          <cell r="AD263">
            <v>0</v>
          </cell>
          <cell r="AE263">
            <v>91900</v>
          </cell>
          <cell r="AF263">
            <v>91900</v>
          </cell>
          <cell r="AG263">
            <v>0.2</v>
          </cell>
          <cell r="AH263">
            <v>18380</v>
          </cell>
          <cell r="AI263">
            <v>0</v>
          </cell>
          <cell r="AJ263"/>
          <cell r="AK263"/>
          <cell r="AN263"/>
          <cell r="AO263"/>
          <cell r="AP263"/>
          <cell r="AR263">
            <v>18380</v>
          </cell>
          <cell r="AS263">
            <v>44013</v>
          </cell>
          <cell r="AT263">
            <v>44377</v>
          </cell>
          <cell r="AU263" t="str">
            <v>MSP with PNZ only</v>
          </cell>
          <cell r="AV263">
            <v>43957</v>
          </cell>
          <cell r="BB263" t="str">
            <v>ARC0282318 - Transition to GME MSP</v>
          </cell>
          <cell r="BC263" t="str">
            <v>X</v>
          </cell>
          <cell r="BE263" t="str">
            <v>Y</v>
          </cell>
          <cell r="BF263" t="str">
            <v>GME</v>
          </cell>
          <cell r="BG263" t="str">
            <v>j1an@ucsd.edu</v>
          </cell>
          <cell r="BH263" t="str">
            <v>100% Primary Housestaff appt (main TK) + 20% varable in RAD</v>
          </cell>
          <cell r="BI263">
            <v>0</v>
          </cell>
          <cell r="BJ263">
            <v>30601</v>
          </cell>
          <cell r="BK263" t="str">
            <v>Incentive</v>
          </cell>
          <cell r="BL263">
            <v>1531.67</v>
          </cell>
          <cell r="BM263">
            <v>0</v>
          </cell>
          <cell r="BN263"/>
          <cell r="BR263">
            <v>44.01</v>
          </cell>
          <cell r="BS263" t="e">
            <v>#N/A</v>
          </cell>
        </row>
        <row r="264">
          <cell r="A264">
            <v>2021</v>
          </cell>
          <cell r="B264">
            <v>306</v>
          </cell>
          <cell r="C264" t="str">
            <v>Radiology</v>
          </cell>
          <cell r="D264" t="str">
            <v>NA</v>
          </cell>
          <cell r="F264" t="str">
            <v>Tam</v>
          </cell>
          <cell r="G264" t="str">
            <v>MSP</v>
          </cell>
          <cell r="H264" t="str">
            <v>Active</v>
          </cell>
          <cell r="I264">
            <v>10374103</v>
          </cell>
          <cell r="J264" t="e">
            <v>#N/A</v>
          </cell>
          <cell r="K264" t="str">
            <v>Chen, Angela Wei</v>
          </cell>
          <cell r="L264" t="str">
            <v>Chen</v>
          </cell>
          <cell r="M264" t="str">
            <v>Angela Wei</v>
          </cell>
          <cell r="N264">
            <v>44013</v>
          </cell>
          <cell r="O264">
            <v>44377</v>
          </cell>
          <cell r="P264" t="str">
            <v>0772</v>
          </cell>
          <cell r="Q264" t="str">
            <v>MSP</v>
          </cell>
          <cell r="R264">
            <v>40647564</v>
          </cell>
          <cell r="S264" t="str">
            <v/>
          </cell>
          <cell r="T264" t="str">
            <v>NA</v>
          </cell>
          <cell r="V264">
            <v>91900</v>
          </cell>
          <cell r="W264">
            <v>0.2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91900</v>
          </cell>
          <cell r="AC264">
            <v>0</v>
          </cell>
          <cell r="AD264">
            <v>0</v>
          </cell>
          <cell r="AE264">
            <v>91900</v>
          </cell>
          <cell r="AF264">
            <v>91900</v>
          </cell>
          <cell r="AG264">
            <v>0.2</v>
          </cell>
          <cell r="AH264">
            <v>18380</v>
          </cell>
          <cell r="AI264">
            <v>0</v>
          </cell>
          <cell r="AJ264"/>
          <cell r="AK264"/>
          <cell r="AN264"/>
          <cell r="AO264"/>
          <cell r="AP264"/>
          <cell r="AR264">
            <v>18380</v>
          </cell>
          <cell r="AS264">
            <v>44013</v>
          </cell>
          <cell r="AT264">
            <v>44377</v>
          </cell>
          <cell r="AU264" t="str">
            <v>MSP with PNZ only</v>
          </cell>
          <cell r="AV264">
            <v>43957</v>
          </cell>
          <cell r="BB264" t="str">
            <v>ARC0282320 - Transition to GME</v>
          </cell>
          <cell r="BC264" t="str">
            <v>X</v>
          </cell>
          <cell r="BE264" t="str">
            <v>Y</v>
          </cell>
          <cell r="BF264" t="str">
            <v>GME</v>
          </cell>
          <cell r="BG264" t="str">
            <v>awc004@ucsd.edu</v>
          </cell>
          <cell r="BH264" t="str">
            <v>100% Primary Housestaff appt (main TK) + 20% varable in RAD</v>
          </cell>
          <cell r="BI264">
            <v>0</v>
          </cell>
          <cell r="BJ264">
            <v>30601</v>
          </cell>
          <cell r="BK264" t="str">
            <v>Incentive</v>
          </cell>
          <cell r="BL264">
            <v>1531.67</v>
          </cell>
          <cell r="BM264">
            <v>0</v>
          </cell>
          <cell r="BN264"/>
          <cell r="BR264">
            <v>44.01</v>
          </cell>
          <cell r="BS264" t="e">
            <v>#N/A</v>
          </cell>
        </row>
        <row r="265">
          <cell r="A265">
            <v>2021</v>
          </cell>
          <cell r="B265">
            <v>306</v>
          </cell>
          <cell r="C265" t="str">
            <v>Radiology</v>
          </cell>
          <cell r="D265" t="str">
            <v>NA</v>
          </cell>
          <cell r="F265" t="str">
            <v>Tam</v>
          </cell>
          <cell r="G265" t="str">
            <v>MSP</v>
          </cell>
          <cell r="H265" t="str">
            <v>Active</v>
          </cell>
          <cell r="I265">
            <v>10374104</v>
          </cell>
          <cell r="J265" t="e">
            <v>#N/A</v>
          </cell>
          <cell r="K265" t="str">
            <v>Boone, Christine Elizabeth</v>
          </cell>
          <cell r="L265" t="str">
            <v>Boone</v>
          </cell>
          <cell r="M265" t="str">
            <v>Christine Elizabeth</v>
          </cell>
          <cell r="N265">
            <v>44013</v>
          </cell>
          <cell r="O265">
            <v>44377</v>
          </cell>
          <cell r="P265" t="str">
            <v>0772</v>
          </cell>
          <cell r="Q265" t="str">
            <v>MSP</v>
          </cell>
          <cell r="R265">
            <v>40647569</v>
          </cell>
          <cell r="S265" t="str">
            <v/>
          </cell>
          <cell r="T265" t="str">
            <v>NA</v>
          </cell>
          <cell r="V265">
            <v>91900</v>
          </cell>
          <cell r="W265">
            <v>0.2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91900</v>
          </cell>
          <cell r="AC265">
            <v>0</v>
          </cell>
          <cell r="AD265">
            <v>0</v>
          </cell>
          <cell r="AE265">
            <v>91900</v>
          </cell>
          <cell r="AF265">
            <v>91900</v>
          </cell>
          <cell r="AG265">
            <v>0.2</v>
          </cell>
          <cell r="AH265">
            <v>18380</v>
          </cell>
          <cell r="AI265">
            <v>0</v>
          </cell>
          <cell r="AJ265"/>
          <cell r="AK265"/>
          <cell r="AN265"/>
          <cell r="AO265"/>
          <cell r="AP265"/>
          <cell r="AR265">
            <v>18380</v>
          </cell>
          <cell r="AS265">
            <v>44013</v>
          </cell>
          <cell r="AT265">
            <v>44377</v>
          </cell>
          <cell r="AU265" t="str">
            <v>MSP with PNZ only</v>
          </cell>
          <cell r="AV265">
            <v>43957</v>
          </cell>
          <cell r="BB265" t="str">
            <v>ARC0282324 - Transition to GME</v>
          </cell>
          <cell r="BC265" t="str">
            <v>X</v>
          </cell>
          <cell r="BE265" t="str">
            <v>Y</v>
          </cell>
          <cell r="BF265" t="str">
            <v>GME</v>
          </cell>
          <cell r="BG265" t="str">
            <v>ceboone@ucsd.edu</v>
          </cell>
          <cell r="BH265" t="str">
            <v>100% Primary Housestaff appt (main TK) + 20% varable in RAD</v>
          </cell>
          <cell r="BI265">
            <v>0</v>
          </cell>
          <cell r="BJ265">
            <v>30601</v>
          </cell>
          <cell r="BK265" t="str">
            <v>Incentive</v>
          </cell>
          <cell r="BL265">
            <v>1531.67</v>
          </cell>
          <cell r="BM265">
            <v>0</v>
          </cell>
          <cell r="BN265"/>
          <cell r="BR265">
            <v>44.01</v>
          </cell>
          <cell r="BS265" t="e">
            <v>#N/A</v>
          </cell>
        </row>
        <row r="266">
          <cell r="A266">
            <v>2021</v>
          </cell>
          <cell r="B266">
            <v>306</v>
          </cell>
          <cell r="C266" t="str">
            <v>Radiology</v>
          </cell>
          <cell r="D266" t="str">
            <v>NA</v>
          </cell>
          <cell r="F266" t="str">
            <v>Tam</v>
          </cell>
          <cell r="G266" t="str">
            <v>MSP</v>
          </cell>
          <cell r="H266" t="str">
            <v>Active</v>
          </cell>
          <cell r="I266">
            <v>10374135</v>
          </cell>
          <cell r="J266" t="e">
            <v>#N/A</v>
          </cell>
          <cell r="K266" t="str">
            <v>Mendez, Ashley Marie</v>
          </cell>
          <cell r="L266" t="str">
            <v>Mendez</v>
          </cell>
          <cell r="M266" t="str">
            <v>Ashley Marie</v>
          </cell>
          <cell r="N266">
            <v>44013</v>
          </cell>
          <cell r="O266">
            <v>44377</v>
          </cell>
          <cell r="P266" t="str">
            <v>0772</v>
          </cell>
          <cell r="Q266" t="str">
            <v>MSP</v>
          </cell>
          <cell r="R266">
            <v>40733567</v>
          </cell>
          <cell r="S266" t="str">
            <v/>
          </cell>
          <cell r="T266" t="str">
            <v>NA</v>
          </cell>
          <cell r="V266">
            <v>91900</v>
          </cell>
          <cell r="W266">
            <v>0.2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91900</v>
          </cell>
          <cell r="AC266">
            <v>0</v>
          </cell>
          <cell r="AD266">
            <v>0</v>
          </cell>
          <cell r="AE266">
            <v>91900</v>
          </cell>
          <cell r="AF266">
            <v>91900</v>
          </cell>
          <cell r="AG266">
            <v>0.2</v>
          </cell>
          <cell r="AH266">
            <v>18380</v>
          </cell>
          <cell r="AI266">
            <v>0</v>
          </cell>
          <cell r="AJ266"/>
          <cell r="AK266"/>
          <cell r="AN266"/>
          <cell r="AO266"/>
          <cell r="AP266"/>
          <cell r="AR266">
            <v>18380</v>
          </cell>
          <cell r="AS266">
            <v>44013</v>
          </cell>
          <cell r="AT266">
            <v>44377</v>
          </cell>
          <cell r="AU266" t="str">
            <v>MSP with PNZ only</v>
          </cell>
          <cell r="AV266">
            <v>43957</v>
          </cell>
          <cell r="AW266" t="str">
            <v>Tam, S.</v>
          </cell>
          <cell r="BB266" t="str">
            <v>ARC0282308</v>
          </cell>
          <cell r="BC266" t="str">
            <v>X</v>
          </cell>
          <cell r="BE266" t="str">
            <v>Y</v>
          </cell>
          <cell r="BF266" t="str">
            <v>GME</v>
          </cell>
          <cell r="BG266" t="str">
            <v>ammendez@ucsd.edu</v>
          </cell>
          <cell r="BI266">
            <v>0</v>
          </cell>
          <cell r="BJ266">
            <v>30601</v>
          </cell>
          <cell r="BK266" t="str">
            <v>Incentive</v>
          </cell>
          <cell r="BL266">
            <v>1531.67</v>
          </cell>
          <cell r="BM266">
            <v>0</v>
          </cell>
          <cell r="BN266"/>
          <cell r="BR266">
            <v>44.01</v>
          </cell>
          <cell r="BS266">
            <v>1373.9921999999999</v>
          </cell>
        </row>
        <row r="267">
          <cell r="A267">
            <v>2021</v>
          </cell>
          <cell r="B267">
            <v>306</v>
          </cell>
          <cell r="C267" t="str">
            <v>Radiology</v>
          </cell>
          <cell r="D267" t="str">
            <v>NA</v>
          </cell>
          <cell r="F267" t="str">
            <v>Tam</v>
          </cell>
          <cell r="G267" t="str">
            <v>MSP</v>
          </cell>
          <cell r="H267" t="str">
            <v>Active</v>
          </cell>
          <cell r="I267">
            <v>10374139</v>
          </cell>
          <cell r="J267" t="e">
            <v>#N/A</v>
          </cell>
          <cell r="K267" t="str">
            <v>Robinson, Adam</v>
          </cell>
          <cell r="L267" t="str">
            <v>Robinson</v>
          </cell>
          <cell r="M267" t="str">
            <v>Adam</v>
          </cell>
          <cell r="N267">
            <v>44013</v>
          </cell>
          <cell r="O267">
            <v>44377</v>
          </cell>
          <cell r="P267" t="str">
            <v>0772</v>
          </cell>
          <cell r="Q267" t="str">
            <v>MSP</v>
          </cell>
          <cell r="R267">
            <v>40733961</v>
          </cell>
          <cell r="S267" t="str">
            <v/>
          </cell>
          <cell r="T267" t="str">
            <v>NA</v>
          </cell>
          <cell r="V267">
            <v>91900</v>
          </cell>
          <cell r="W267">
            <v>0.2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91900</v>
          </cell>
          <cell r="AC267">
            <v>0</v>
          </cell>
          <cell r="AD267">
            <v>0</v>
          </cell>
          <cell r="AE267">
            <v>91900</v>
          </cell>
          <cell r="AF267">
            <v>91900</v>
          </cell>
          <cell r="AG267">
            <v>0.2</v>
          </cell>
          <cell r="AH267">
            <v>18380</v>
          </cell>
          <cell r="AI267">
            <v>0</v>
          </cell>
          <cell r="AJ267"/>
          <cell r="AK267"/>
          <cell r="AN267"/>
          <cell r="AO267"/>
          <cell r="AP267"/>
          <cell r="AR267">
            <v>18380</v>
          </cell>
          <cell r="AS267">
            <v>44013</v>
          </cell>
          <cell r="AT267">
            <v>44377</v>
          </cell>
          <cell r="AU267" t="str">
            <v>MSP with PNZ only</v>
          </cell>
          <cell r="AV267">
            <v>43957</v>
          </cell>
          <cell r="BC267" t="str">
            <v>X</v>
          </cell>
          <cell r="BE267" t="str">
            <v>Y</v>
          </cell>
          <cell r="BF267" t="str">
            <v>GME</v>
          </cell>
          <cell r="BG267" t="str">
            <v>aarobinson@ucsd.edu</v>
          </cell>
          <cell r="BI267">
            <v>0</v>
          </cell>
          <cell r="BJ267">
            <v>30601</v>
          </cell>
          <cell r="BK267" t="str">
            <v>Incentive</v>
          </cell>
          <cell r="BL267">
            <v>1531.67</v>
          </cell>
          <cell r="BM267">
            <v>0</v>
          </cell>
          <cell r="BN267"/>
          <cell r="BR267">
            <v>44.01</v>
          </cell>
          <cell r="BS267" t="e">
            <v>#N/A</v>
          </cell>
        </row>
        <row r="268">
          <cell r="A268">
            <v>2021</v>
          </cell>
          <cell r="B268">
            <v>306</v>
          </cell>
          <cell r="C268" t="str">
            <v>Radiology</v>
          </cell>
          <cell r="D268" t="str">
            <v>NA</v>
          </cell>
          <cell r="F268" t="str">
            <v>Tam</v>
          </cell>
          <cell r="G268" t="str">
            <v>MSP</v>
          </cell>
          <cell r="H268" t="str">
            <v>Active</v>
          </cell>
          <cell r="I268">
            <v>10374142</v>
          </cell>
          <cell r="J268" t="e">
            <v>#N/A</v>
          </cell>
          <cell r="K268" t="str">
            <v>Thomas, Mathew</v>
          </cell>
          <cell r="L268" t="str">
            <v>Thomas</v>
          </cell>
          <cell r="M268" t="str">
            <v>Mathew</v>
          </cell>
          <cell r="N268">
            <v>44013</v>
          </cell>
          <cell r="O268">
            <v>44377</v>
          </cell>
          <cell r="P268" t="str">
            <v>0772</v>
          </cell>
          <cell r="Q268" t="str">
            <v>MSP</v>
          </cell>
          <cell r="R268">
            <v>40733553</v>
          </cell>
          <cell r="S268" t="str">
            <v/>
          </cell>
          <cell r="T268" t="str">
            <v>NA</v>
          </cell>
          <cell r="V268">
            <v>91900</v>
          </cell>
          <cell r="W268">
            <v>0.2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91900</v>
          </cell>
          <cell r="AC268">
            <v>0</v>
          </cell>
          <cell r="AD268">
            <v>0</v>
          </cell>
          <cell r="AE268">
            <v>91900</v>
          </cell>
          <cell r="AF268">
            <v>91900</v>
          </cell>
          <cell r="AG268">
            <v>0.2</v>
          </cell>
          <cell r="AH268">
            <v>18380</v>
          </cell>
          <cell r="AI268">
            <v>0</v>
          </cell>
          <cell r="AJ268"/>
          <cell r="AK268"/>
          <cell r="AN268"/>
          <cell r="AO268"/>
          <cell r="AP268"/>
          <cell r="AR268">
            <v>18380</v>
          </cell>
          <cell r="AS268">
            <v>44013</v>
          </cell>
          <cell r="AT268">
            <v>44377</v>
          </cell>
          <cell r="AU268" t="str">
            <v>MSP with PNZ only</v>
          </cell>
          <cell r="AV268">
            <v>43957</v>
          </cell>
          <cell r="AW268" t="str">
            <v>Tam, S.</v>
          </cell>
          <cell r="BB268" t="str">
            <v>ARC0282313</v>
          </cell>
          <cell r="BC268" t="str">
            <v>X</v>
          </cell>
          <cell r="BE268" t="str">
            <v>Y</v>
          </cell>
          <cell r="BF268" t="str">
            <v>GME</v>
          </cell>
          <cell r="BG268" t="str">
            <v>mathomas@ucsd.edu</v>
          </cell>
          <cell r="BI268">
            <v>0</v>
          </cell>
          <cell r="BJ268">
            <v>30601</v>
          </cell>
          <cell r="BK268" t="str">
            <v>Incentive</v>
          </cell>
          <cell r="BL268">
            <v>1531.67</v>
          </cell>
          <cell r="BM268">
            <v>0</v>
          </cell>
          <cell r="BN268"/>
          <cell r="BR268">
            <v>44.01</v>
          </cell>
          <cell r="BS268" t="e">
            <v>#N/A</v>
          </cell>
        </row>
        <row r="269">
          <cell r="A269">
            <v>2022</v>
          </cell>
          <cell r="B269">
            <v>306</v>
          </cell>
          <cell r="C269" t="str">
            <v>Radiology</v>
          </cell>
          <cell r="D269" t="str">
            <v>NA</v>
          </cell>
          <cell r="F269" t="str">
            <v>Tam</v>
          </cell>
          <cell r="G269" t="str">
            <v>MSP</v>
          </cell>
          <cell r="H269" t="str">
            <v>Active</v>
          </cell>
          <cell r="I269">
            <v>10374563</v>
          </cell>
          <cell r="J269" t="e">
            <v>#N/A</v>
          </cell>
          <cell r="K269" t="str">
            <v>Meisinger, Quinn</v>
          </cell>
          <cell r="L269" t="str">
            <v>Meisinger</v>
          </cell>
          <cell r="M269" t="str">
            <v>Quinn</v>
          </cell>
          <cell r="N269">
            <v>44058</v>
          </cell>
          <cell r="O269">
            <v>44422</v>
          </cell>
          <cell r="P269" t="str">
            <v>0771</v>
          </cell>
          <cell r="Q269" t="str">
            <v>MSP</v>
          </cell>
          <cell r="R269">
            <v>40655758</v>
          </cell>
          <cell r="S269" t="str">
            <v/>
          </cell>
          <cell r="T269" t="str">
            <v>NA</v>
          </cell>
          <cell r="V269">
            <v>188094</v>
          </cell>
          <cell r="W269">
            <v>0.2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188094</v>
          </cell>
          <cell r="AC269">
            <v>80611</v>
          </cell>
          <cell r="AD269">
            <v>0</v>
          </cell>
          <cell r="AE269">
            <v>268705</v>
          </cell>
          <cell r="AF269">
            <v>268705</v>
          </cell>
          <cell r="AG269">
            <v>0.2</v>
          </cell>
          <cell r="AH269">
            <v>53741</v>
          </cell>
          <cell r="AI269">
            <v>0</v>
          </cell>
          <cell r="AJ269">
            <v>43739</v>
          </cell>
          <cell r="AK269">
            <v>65381</v>
          </cell>
          <cell r="AL269" t="str">
            <v>00/02</v>
          </cell>
          <cell r="AM269">
            <v>8</v>
          </cell>
          <cell r="AN269">
            <v>108338</v>
          </cell>
          <cell r="AO269">
            <v>229230</v>
          </cell>
          <cell r="AP269">
            <v>337568</v>
          </cell>
          <cell r="AR269">
            <v>391309</v>
          </cell>
          <cell r="AS269">
            <v>44058</v>
          </cell>
          <cell r="AT269">
            <v>44422</v>
          </cell>
          <cell r="AU269" t="str">
            <v>MSP with PSZ only</v>
          </cell>
          <cell r="AV269">
            <v>44049</v>
          </cell>
          <cell r="AW269" t="str">
            <v>Tam, S.</v>
          </cell>
          <cell r="BB269" t="str">
            <v>Incentive Pay Only - ARC0282536</v>
          </cell>
          <cell r="BC269" t="str">
            <v>D</v>
          </cell>
          <cell r="BE269" t="str">
            <v>Y</v>
          </cell>
          <cell r="BF269" t="str">
            <v>Sub 2</v>
          </cell>
          <cell r="BG269" t="str">
            <v>qmeisinger@ucsd.edu</v>
          </cell>
          <cell r="BI269">
            <v>0</v>
          </cell>
          <cell r="BJ269">
            <v>30620</v>
          </cell>
          <cell r="BK269" t="str">
            <v>EcoTime</v>
          </cell>
          <cell r="BL269">
            <v>3134.9</v>
          </cell>
          <cell r="BM269">
            <v>1343.52</v>
          </cell>
          <cell r="BN269"/>
          <cell r="BR269">
            <v>128.69</v>
          </cell>
          <cell r="BS269" t="e">
            <v>#N/A</v>
          </cell>
        </row>
        <row r="270">
          <cell r="A270">
            <v>2022</v>
          </cell>
          <cell r="B270">
            <v>306</v>
          </cell>
          <cell r="C270" t="str">
            <v>Radiology</v>
          </cell>
          <cell r="D270" t="str">
            <v>NA</v>
          </cell>
          <cell r="F270" t="str">
            <v>Tam</v>
          </cell>
          <cell r="G270" t="str">
            <v>MSP</v>
          </cell>
          <cell r="H270" t="str">
            <v>Separated</v>
          </cell>
          <cell r="I270">
            <v>10433883</v>
          </cell>
          <cell r="J270" t="e">
            <v>#N/A</v>
          </cell>
          <cell r="K270" t="str">
            <v>Tadros, Anthony</v>
          </cell>
          <cell r="L270" t="str">
            <v>Tadros</v>
          </cell>
          <cell r="M270" t="str">
            <v>Anthony</v>
          </cell>
          <cell r="N270">
            <v>44025</v>
          </cell>
          <cell r="O270">
            <v>44389</v>
          </cell>
          <cell r="P270" t="str">
            <v>0771</v>
          </cell>
          <cell r="Q270" t="str">
            <v>MSP</v>
          </cell>
          <cell r="R270">
            <v>40717644</v>
          </cell>
          <cell r="S270" t="str">
            <v/>
          </cell>
          <cell r="T270" t="str">
            <v>NA</v>
          </cell>
          <cell r="V270">
            <v>211820</v>
          </cell>
          <cell r="W270">
            <v>1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211820</v>
          </cell>
          <cell r="AC270">
            <v>90780</v>
          </cell>
          <cell r="AD270">
            <v>0</v>
          </cell>
          <cell r="AE270">
            <v>302600</v>
          </cell>
          <cell r="AF270">
            <v>302600</v>
          </cell>
          <cell r="AG270">
            <v>1</v>
          </cell>
          <cell r="AH270">
            <v>302600</v>
          </cell>
          <cell r="AI270">
            <v>0</v>
          </cell>
          <cell r="AJ270"/>
          <cell r="AK270"/>
          <cell r="AN270"/>
          <cell r="AO270"/>
          <cell r="AP270"/>
          <cell r="AR270">
            <v>302600</v>
          </cell>
          <cell r="AS270">
            <v>44025</v>
          </cell>
          <cell r="AT270">
            <v>44389</v>
          </cell>
          <cell r="AU270" t="str">
            <v>MSP with PSZ only</v>
          </cell>
          <cell r="AV270">
            <v>43994</v>
          </cell>
          <cell r="AW270" t="str">
            <v>Tam, S.</v>
          </cell>
          <cell r="BC270" t="str">
            <v>D</v>
          </cell>
          <cell r="BE270" t="str">
            <v>Y</v>
          </cell>
          <cell r="BF270"/>
          <cell r="BG270" t="str">
            <v>atadros@ucsd.edu</v>
          </cell>
          <cell r="BI270">
            <v>0</v>
          </cell>
          <cell r="BJ270">
            <v>30604</v>
          </cell>
          <cell r="BK270">
            <v>25216.67</v>
          </cell>
          <cell r="BL270">
            <v>17651.669999999998</v>
          </cell>
          <cell r="BM270">
            <v>7565</v>
          </cell>
          <cell r="BN270"/>
          <cell r="BR270">
            <v>144.91999999999999</v>
          </cell>
          <cell r="BS270">
            <v>14702.134</v>
          </cell>
        </row>
        <row r="271">
          <cell r="A271">
            <v>2021</v>
          </cell>
          <cell r="B271">
            <v>309</v>
          </cell>
          <cell r="C271" t="str">
            <v>Ophthalmology</v>
          </cell>
          <cell r="D271" t="str">
            <v>NA</v>
          </cell>
          <cell r="F271" t="str">
            <v>Reyes</v>
          </cell>
          <cell r="G271" t="str">
            <v>MSP</v>
          </cell>
          <cell r="H271" t="str">
            <v>Active</v>
          </cell>
          <cell r="I271">
            <v>10358759</v>
          </cell>
          <cell r="J271" t="e">
            <v>#N/A</v>
          </cell>
          <cell r="K271" t="str">
            <v>BAKHOUM, MATHIEU FAHIM</v>
          </cell>
          <cell r="L271" t="str">
            <v>BAKHOUM</v>
          </cell>
          <cell r="M271" t="str">
            <v>MATHIEU</v>
          </cell>
          <cell r="N271">
            <v>44013</v>
          </cell>
          <cell r="O271">
            <v>44377</v>
          </cell>
          <cell r="P271" t="str">
            <v>0771</v>
          </cell>
          <cell r="Q271" t="str">
            <v>MSP</v>
          </cell>
          <cell r="R271">
            <v>40646421</v>
          </cell>
          <cell r="S271" t="str">
            <v/>
          </cell>
          <cell r="T271" t="str">
            <v>NA</v>
          </cell>
          <cell r="V271">
            <v>122500</v>
          </cell>
          <cell r="W271">
            <v>1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122500</v>
          </cell>
          <cell r="AC271">
            <v>52500</v>
          </cell>
          <cell r="AD271">
            <v>0</v>
          </cell>
          <cell r="AE271">
            <v>175000</v>
          </cell>
          <cell r="AF271">
            <v>175000</v>
          </cell>
          <cell r="AG271">
            <v>1</v>
          </cell>
          <cell r="AH271">
            <v>175000</v>
          </cell>
          <cell r="AI271">
            <v>0</v>
          </cell>
          <cell r="AJ271">
            <v>43586</v>
          </cell>
          <cell r="AK271">
            <v>65381</v>
          </cell>
          <cell r="AL271" t="str">
            <v>00/01</v>
          </cell>
          <cell r="AM271">
            <v>1</v>
          </cell>
          <cell r="AN271">
            <v>13105.38</v>
          </cell>
          <cell r="AO271">
            <v>7325.63</v>
          </cell>
          <cell r="AP271">
            <v>20431</v>
          </cell>
          <cell r="AR271">
            <v>195431</v>
          </cell>
          <cell r="AS271">
            <v>44013</v>
          </cell>
          <cell r="AT271">
            <v>44377</v>
          </cell>
          <cell r="AU271" t="str">
            <v>MSP with PNZ and PSZ</v>
          </cell>
          <cell r="AV271">
            <v>43984</v>
          </cell>
          <cell r="AW271" t="str">
            <v>Reyes, J.</v>
          </cell>
          <cell r="BB271" t="str">
            <v>ARC0285506</v>
          </cell>
          <cell r="BC271" t="str">
            <v>X</v>
          </cell>
          <cell r="BE271" t="str">
            <v>Y</v>
          </cell>
          <cell r="BF271"/>
          <cell r="BG271" t="str">
            <v>mbakhoum@ucsd.edu</v>
          </cell>
          <cell r="BI271">
            <v>0</v>
          </cell>
          <cell r="BJ271">
            <v>30919</v>
          </cell>
          <cell r="BK271">
            <v>14583.33</v>
          </cell>
          <cell r="BL271">
            <v>10208.33</v>
          </cell>
          <cell r="BM271">
            <v>4375</v>
          </cell>
          <cell r="BN271"/>
          <cell r="BR271">
            <v>83.81</v>
          </cell>
          <cell r="BS271" t="e">
            <v>#N/A</v>
          </cell>
        </row>
        <row r="272">
          <cell r="A272">
            <v>2021</v>
          </cell>
          <cell r="B272">
            <v>309</v>
          </cell>
          <cell r="C272" t="str">
            <v>Ophthalmology</v>
          </cell>
          <cell r="D272" t="str">
            <v>NA</v>
          </cell>
          <cell r="F272" t="str">
            <v>Reyes</v>
          </cell>
          <cell r="G272" t="str">
            <v>MSP</v>
          </cell>
          <cell r="H272" t="str">
            <v>Active</v>
          </cell>
          <cell r="I272">
            <v>10359643</v>
          </cell>
          <cell r="J272" t="e">
            <v>#N/A</v>
          </cell>
          <cell r="K272" t="str">
            <v>Baxter, Sally Liu</v>
          </cell>
          <cell r="L272" t="str">
            <v>Baxter</v>
          </cell>
          <cell r="M272" t="str">
            <v>Sally Liu</v>
          </cell>
          <cell r="N272">
            <v>44013</v>
          </cell>
          <cell r="O272">
            <v>44377</v>
          </cell>
          <cell r="P272" t="str">
            <v>0772</v>
          </cell>
          <cell r="Q272" t="str">
            <v>MSP</v>
          </cell>
          <cell r="R272">
            <v>40727035</v>
          </cell>
          <cell r="S272" t="str">
            <v/>
          </cell>
          <cell r="T272" t="str">
            <v>NA</v>
          </cell>
          <cell r="V272">
            <v>122500</v>
          </cell>
          <cell r="W272">
            <v>1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122500</v>
          </cell>
          <cell r="AC272">
            <v>52500</v>
          </cell>
          <cell r="AD272">
            <v>0</v>
          </cell>
          <cell r="AE272">
            <v>175000</v>
          </cell>
          <cell r="AF272">
            <v>175000</v>
          </cell>
          <cell r="AG272">
            <v>1</v>
          </cell>
          <cell r="AH272">
            <v>175000</v>
          </cell>
          <cell r="AI272">
            <v>0</v>
          </cell>
          <cell r="AJ272">
            <v>43739</v>
          </cell>
          <cell r="AK272">
            <v>65381</v>
          </cell>
          <cell r="AL272" t="str">
            <v>00/01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R272">
            <v>175000</v>
          </cell>
          <cell r="AS272">
            <v>44013</v>
          </cell>
          <cell r="AT272">
            <v>44377</v>
          </cell>
          <cell r="AU272" t="str">
            <v>MSP with PNZ and PSZ</v>
          </cell>
          <cell r="AV272">
            <v>43999</v>
          </cell>
          <cell r="AW272" t="str">
            <v>Reyes, J.</v>
          </cell>
          <cell r="BB272" t="str">
            <v>ARC0283945</v>
          </cell>
          <cell r="BC272" t="str">
            <v>M</v>
          </cell>
          <cell r="BE272" t="str">
            <v>Y</v>
          </cell>
          <cell r="BF272"/>
          <cell r="BG272" t="str">
            <v>s1baxter@ucsd.edu</v>
          </cell>
          <cell r="BI272">
            <v>0</v>
          </cell>
          <cell r="BJ272">
            <v>30316</v>
          </cell>
          <cell r="BK272">
            <v>14583.33</v>
          </cell>
          <cell r="BL272">
            <v>10208.33</v>
          </cell>
          <cell r="BM272">
            <v>4375</v>
          </cell>
          <cell r="BN272"/>
          <cell r="BR272">
            <v>83.81</v>
          </cell>
          <cell r="BS272">
            <v>4917.1327000000001</v>
          </cell>
        </row>
        <row r="273">
          <cell r="A273">
            <v>2021</v>
          </cell>
          <cell r="B273">
            <v>309</v>
          </cell>
          <cell r="C273" t="str">
            <v>Ophthalmology</v>
          </cell>
          <cell r="D273" t="str">
            <v>NA</v>
          </cell>
          <cell r="F273" t="str">
            <v>Reyes</v>
          </cell>
          <cell r="G273" t="str">
            <v>MSP</v>
          </cell>
          <cell r="H273" t="str">
            <v>Active</v>
          </cell>
          <cell r="I273">
            <v>10363968</v>
          </cell>
          <cell r="J273" t="e">
            <v>#N/A</v>
          </cell>
          <cell r="K273" t="str">
            <v>Vasile, Cristiana</v>
          </cell>
          <cell r="L273" t="str">
            <v>Vasile</v>
          </cell>
          <cell r="M273" t="str">
            <v>Cristiana</v>
          </cell>
          <cell r="N273">
            <v>44013</v>
          </cell>
          <cell r="O273">
            <v>44377</v>
          </cell>
          <cell r="P273" t="str">
            <v>0772</v>
          </cell>
          <cell r="Q273" t="str">
            <v>MSP</v>
          </cell>
          <cell r="R273">
            <v>40661185</v>
          </cell>
          <cell r="S273" t="str">
            <v/>
          </cell>
          <cell r="T273" t="str">
            <v>NA</v>
          </cell>
          <cell r="V273">
            <v>142200</v>
          </cell>
          <cell r="W273">
            <v>0.49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142200</v>
          </cell>
          <cell r="AC273">
            <v>0</v>
          </cell>
          <cell r="AD273">
            <v>0</v>
          </cell>
          <cell r="AE273">
            <v>142200</v>
          </cell>
          <cell r="AF273">
            <v>142200</v>
          </cell>
          <cell r="AG273">
            <v>0.49</v>
          </cell>
          <cell r="AH273">
            <v>69678</v>
          </cell>
          <cell r="AI273">
            <v>0</v>
          </cell>
          <cell r="AJ273"/>
          <cell r="AK273"/>
          <cell r="AN273"/>
          <cell r="AO273"/>
          <cell r="AP273"/>
          <cell r="AR273">
            <v>69678</v>
          </cell>
          <cell r="AS273">
            <v>44013</v>
          </cell>
          <cell r="AT273">
            <v>44377</v>
          </cell>
          <cell r="AU273" t="str">
            <v>MSP with PNZ and PSZ</v>
          </cell>
          <cell r="AV273">
            <v>43997</v>
          </cell>
          <cell r="AW273" t="str">
            <v>Reyes, J.</v>
          </cell>
          <cell r="BC273" t="str">
            <v>N</v>
          </cell>
          <cell r="BE273" t="str">
            <v>Y</v>
          </cell>
          <cell r="BF273"/>
          <cell r="BG273" t="str">
            <v>cvasile@ucsd.edu</v>
          </cell>
          <cell r="BI273">
            <v>0</v>
          </cell>
          <cell r="BJ273">
            <v>30920</v>
          </cell>
          <cell r="BK273">
            <v>5806.5</v>
          </cell>
          <cell r="BL273">
            <v>5806.5</v>
          </cell>
          <cell r="BM273">
            <v>0</v>
          </cell>
          <cell r="BN273"/>
          <cell r="BR273">
            <v>68.099999999999994</v>
          </cell>
          <cell r="BS273" t="e">
            <v>#N/A</v>
          </cell>
        </row>
        <row r="274">
          <cell r="A274">
            <v>2021</v>
          </cell>
          <cell r="B274">
            <v>309</v>
          </cell>
          <cell r="C274" t="str">
            <v>Ophthalmology</v>
          </cell>
          <cell r="D274" t="str">
            <v>NA</v>
          </cell>
          <cell r="F274" t="str">
            <v>Reyes</v>
          </cell>
          <cell r="G274" t="str">
            <v>MSP</v>
          </cell>
          <cell r="H274" t="str">
            <v>Active</v>
          </cell>
          <cell r="I274">
            <v>10368732</v>
          </cell>
          <cell r="J274" t="e">
            <v>#N/A</v>
          </cell>
          <cell r="K274" t="str">
            <v>Nguyen, Thao</v>
          </cell>
          <cell r="L274" t="str">
            <v>Nguyen</v>
          </cell>
          <cell r="M274" t="str">
            <v>Thao</v>
          </cell>
          <cell r="N274">
            <v>44088</v>
          </cell>
          <cell r="O274">
            <v>44377</v>
          </cell>
          <cell r="P274" t="str">
            <v>0771</v>
          </cell>
          <cell r="Q274" t="str">
            <v>MSP</v>
          </cell>
          <cell r="R274">
            <v>40656594</v>
          </cell>
          <cell r="S274" t="str">
            <v/>
          </cell>
          <cell r="T274" t="str">
            <v>NA</v>
          </cell>
          <cell r="V274">
            <v>123667</v>
          </cell>
          <cell r="W274">
            <v>0.5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123667</v>
          </cell>
          <cell r="AC274">
            <v>0</v>
          </cell>
          <cell r="AD274">
            <v>0</v>
          </cell>
          <cell r="AE274">
            <v>123667</v>
          </cell>
          <cell r="AF274">
            <v>123667</v>
          </cell>
          <cell r="AG274">
            <v>0.5</v>
          </cell>
          <cell r="AH274">
            <v>61833.5</v>
          </cell>
          <cell r="AI274">
            <v>0</v>
          </cell>
          <cell r="AJ274"/>
          <cell r="AK274"/>
          <cell r="AN274"/>
          <cell r="AO274"/>
          <cell r="AP274"/>
          <cell r="AR274">
            <v>61833.5</v>
          </cell>
          <cell r="AS274">
            <v>44013</v>
          </cell>
          <cell r="AT274">
            <v>44377</v>
          </cell>
          <cell r="AU274" t="str">
            <v>MSP with PNZ and PSZ</v>
          </cell>
          <cell r="AV274">
            <v>44092</v>
          </cell>
          <cell r="BB274" t="str">
            <v>ARC0290760 - Revision effective 9/14/20</v>
          </cell>
          <cell r="BC274" t="str">
            <v>D</v>
          </cell>
          <cell r="BE274" t="str">
            <v>Y</v>
          </cell>
          <cell r="BF274"/>
          <cell r="BG274" t="str">
            <v>tpn003@ucsd.edu</v>
          </cell>
          <cell r="BI274">
            <v>0</v>
          </cell>
          <cell r="BJ274">
            <v>30920</v>
          </cell>
          <cell r="BK274">
            <v>5152.79</v>
          </cell>
          <cell r="BL274">
            <v>3044.78</v>
          </cell>
          <cell r="BM274">
            <v>0</v>
          </cell>
          <cell r="BN274">
            <v>0.59089999999999998</v>
          </cell>
          <cell r="BO274">
            <v>44104</v>
          </cell>
          <cell r="BP274">
            <v>2150.1682350000001</v>
          </cell>
          <cell r="BR274">
            <v>59.23</v>
          </cell>
          <cell r="BS274">
            <v>3508.1928999999996</v>
          </cell>
        </row>
        <row r="275">
          <cell r="A275">
            <v>2021</v>
          </cell>
          <cell r="B275">
            <v>309</v>
          </cell>
          <cell r="C275" t="str">
            <v>Ophthalmology</v>
          </cell>
          <cell r="D275" t="str">
            <v>NA</v>
          </cell>
          <cell r="F275" t="str">
            <v>Reyes</v>
          </cell>
          <cell r="G275" t="str">
            <v>MSP</v>
          </cell>
          <cell r="H275" t="str">
            <v>Active</v>
          </cell>
          <cell r="I275">
            <v>10370424</v>
          </cell>
          <cell r="J275" t="e">
            <v>#N/A</v>
          </cell>
          <cell r="K275" t="str">
            <v>BHATIA, SHAGUN KUMARI</v>
          </cell>
          <cell r="L275" t="str">
            <v>BHATIA</v>
          </cell>
          <cell r="M275" t="str">
            <v>SHAGUN</v>
          </cell>
          <cell r="N275">
            <v>44013</v>
          </cell>
          <cell r="O275">
            <v>44377</v>
          </cell>
          <cell r="P275" t="str">
            <v>0772</v>
          </cell>
          <cell r="Q275" t="str">
            <v>MSP</v>
          </cell>
          <cell r="R275">
            <v>40649126</v>
          </cell>
          <cell r="S275" t="str">
            <v/>
          </cell>
          <cell r="T275" t="str">
            <v>NA</v>
          </cell>
          <cell r="V275">
            <v>169400</v>
          </cell>
          <cell r="W275">
            <v>1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169400</v>
          </cell>
          <cell r="AC275">
            <v>72600</v>
          </cell>
          <cell r="AD275">
            <v>0</v>
          </cell>
          <cell r="AE275">
            <v>242000</v>
          </cell>
          <cell r="AF275">
            <v>242000</v>
          </cell>
          <cell r="AG275">
            <v>1</v>
          </cell>
          <cell r="AH275">
            <v>242000</v>
          </cell>
          <cell r="AI275">
            <v>0</v>
          </cell>
          <cell r="AJ275"/>
          <cell r="AK275"/>
          <cell r="AN275"/>
          <cell r="AO275"/>
          <cell r="AP275"/>
          <cell r="AR275">
            <v>242000</v>
          </cell>
          <cell r="AS275">
            <v>44013</v>
          </cell>
          <cell r="AT275">
            <v>44377</v>
          </cell>
          <cell r="AU275" t="str">
            <v>MSP with PNZ and PSZ</v>
          </cell>
          <cell r="AV275">
            <v>43999</v>
          </cell>
          <cell r="AW275" t="str">
            <v>Reyes, J.</v>
          </cell>
          <cell r="BB275" t="str">
            <v>ARC0273521</v>
          </cell>
          <cell r="BC275" t="str">
            <v>D</v>
          </cell>
          <cell r="BE275" t="str">
            <v>Y</v>
          </cell>
          <cell r="BF275"/>
          <cell r="BG275" t="str">
            <v>sbhatia@ucsd.edu</v>
          </cell>
          <cell r="BI275">
            <v>0</v>
          </cell>
          <cell r="BJ275">
            <v>30920</v>
          </cell>
          <cell r="BK275">
            <v>20166.669999999998</v>
          </cell>
          <cell r="BL275">
            <v>14116.67</v>
          </cell>
          <cell r="BM275">
            <v>6050</v>
          </cell>
          <cell r="BN275"/>
          <cell r="BR275">
            <v>115.9</v>
          </cell>
          <cell r="BS275">
            <v>9402.9670000000006</v>
          </cell>
        </row>
        <row r="276">
          <cell r="A276">
            <v>2021</v>
          </cell>
          <cell r="B276">
            <v>309</v>
          </cell>
          <cell r="C276" t="str">
            <v>Ophthalmology</v>
          </cell>
          <cell r="D276" t="str">
            <v>NA</v>
          </cell>
          <cell r="F276" t="str">
            <v>Reyes</v>
          </cell>
          <cell r="G276" t="str">
            <v>MSP</v>
          </cell>
          <cell r="H276" t="str">
            <v>Active</v>
          </cell>
          <cell r="I276">
            <v>10373563</v>
          </cell>
          <cell r="J276" t="e">
            <v>#N/A</v>
          </cell>
          <cell r="K276" t="str">
            <v>KLINE, LANNING BERNARD</v>
          </cell>
          <cell r="L276" t="str">
            <v>KLINE</v>
          </cell>
          <cell r="M276" t="str">
            <v>LANNING</v>
          </cell>
          <cell r="N276">
            <v>43944</v>
          </cell>
          <cell r="O276">
            <v>44308</v>
          </cell>
          <cell r="P276" t="str">
            <v>0770</v>
          </cell>
          <cell r="Q276" t="str">
            <v>MSP</v>
          </cell>
          <cell r="R276">
            <v>40647395</v>
          </cell>
          <cell r="S276" t="str">
            <v/>
          </cell>
          <cell r="T276" t="str">
            <v>NA</v>
          </cell>
          <cell r="V276">
            <v>143500</v>
          </cell>
          <cell r="W276">
            <v>0.25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143500</v>
          </cell>
          <cell r="AC276">
            <v>0</v>
          </cell>
          <cell r="AD276">
            <v>0</v>
          </cell>
          <cell r="AE276">
            <v>143500</v>
          </cell>
          <cell r="AF276">
            <v>143500</v>
          </cell>
          <cell r="AG276">
            <v>0.25</v>
          </cell>
          <cell r="AH276">
            <v>35875</v>
          </cell>
          <cell r="AI276">
            <v>0</v>
          </cell>
          <cell r="AJ276"/>
          <cell r="AK276"/>
          <cell r="AN276"/>
          <cell r="AO276"/>
          <cell r="AP276"/>
          <cell r="AR276">
            <v>35875</v>
          </cell>
          <cell r="AS276">
            <v>43944</v>
          </cell>
          <cell r="AT276">
            <v>44308</v>
          </cell>
          <cell r="AU276" t="str">
            <v>MSP with PNZ and PSZ</v>
          </cell>
          <cell r="AV276">
            <v>43866</v>
          </cell>
          <cell r="BB276" t="str">
            <v>Incentive Pay Only (dept will submit PSZ payments)</v>
          </cell>
          <cell r="BC276" t="str">
            <v>D</v>
          </cell>
          <cell r="BE276" t="str">
            <v>Y</v>
          </cell>
          <cell r="BF276" t="str">
            <v>Sub 2</v>
          </cell>
          <cell r="BG276" t="str">
            <v>lakline@ucsd.edu</v>
          </cell>
          <cell r="BH276" t="str">
            <v>Incentive Pay Only (dept will submit PSZ payments)</v>
          </cell>
          <cell r="BI276">
            <v>0</v>
          </cell>
          <cell r="BJ276">
            <v>30920</v>
          </cell>
          <cell r="BK276" t="str">
            <v>EcoTime</v>
          </cell>
          <cell r="BL276">
            <v>2989.58</v>
          </cell>
          <cell r="BM276">
            <v>0</v>
          </cell>
          <cell r="BN276"/>
          <cell r="BR276">
            <v>68.73</v>
          </cell>
          <cell r="BS276" t="e">
            <v>#N/A</v>
          </cell>
        </row>
        <row r="277">
          <cell r="A277">
            <v>2021</v>
          </cell>
          <cell r="B277">
            <v>309</v>
          </cell>
          <cell r="C277" t="str">
            <v>Ophthalmology</v>
          </cell>
          <cell r="D277" t="str">
            <v>NA</v>
          </cell>
          <cell r="F277" t="str">
            <v>Reyes</v>
          </cell>
          <cell r="G277" t="str">
            <v>MSP</v>
          </cell>
          <cell r="H277" t="str">
            <v>Active</v>
          </cell>
          <cell r="I277">
            <v>10374074</v>
          </cell>
          <cell r="J277" t="e">
            <v>#N/A</v>
          </cell>
          <cell r="K277" t="str">
            <v>Wu, Chris</v>
          </cell>
          <cell r="L277" t="str">
            <v>Wu</v>
          </cell>
          <cell r="M277" t="str">
            <v>Chris</v>
          </cell>
          <cell r="N277">
            <v>43905</v>
          </cell>
          <cell r="O277">
            <v>44269</v>
          </cell>
          <cell r="P277" t="str">
            <v>0771</v>
          </cell>
          <cell r="Q277" t="str">
            <v>MSP</v>
          </cell>
          <cell r="R277">
            <v>40647515</v>
          </cell>
          <cell r="S277" t="str">
            <v/>
          </cell>
          <cell r="T277" t="str">
            <v>NA</v>
          </cell>
          <cell r="V277">
            <v>114800</v>
          </cell>
          <cell r="W277">
            <v>0.2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114800</v>
          </cell>
          <cell r="AC277">
            <v>0</v>
          </cell>
          <cell r="AD277">
            <v>0</v>
          </cell>
          <cell r="AE277">
            <v>114800</v>
          </cell>
          <cell r="AF277">
            <v>114800</v>
          </cell>
          <cell r="AG277">
            <v>0.2</v>
          </cell>
          <cell r="AH277">
            <v>22960</v>
          </cell>
          <cell r="AI277">
            <v>0</v>
          </cell>
          <cell r="AJ277"/>
          <cell r="AK277"/>
          <cell r="AN277"/>
          <cell r="AO277"/>
          <cell r="AP277"/>
          <cell r="AR277">
            <v>22960</v>
          </cell>
          <cell r="AS277">
            <v>43905</v>
          </cell>
          <cell r="AT277">
            <v>44269</v>
          </cell>
          <cell r="AU277" t="str">
            <v>MSP with PNZ and PSZ</v>
          </cell>
          <cell r="AV277">
            <v>43900</v>
          </cell>
          <cell r="BC277" t="str">
            <v>X</v>
          </cell>
          <cell r="BE277" t="str">
            <v>Y</v>
          </cell>
          <cell r="BF277" t="str">
            <v>Sub 2</v>
          </cell>
          <cell r="BG277" t="str">
            <v>cywu@ucsd.edu</v>
          </cell>
          <cell r="BI277">
            <v>0</v>
          </cell>
          <cell r="BJ277">
            <v>30919</v>
          </cell>
          <cell r="BK277" t="str">
            <v>EcoTime</v>
          </cell>
          <cell r="BL277">
            <v>1913.33</v>
          </cell>
          <cell r="BM277">
            <v>0</v>
          </cell>
          <cell r="BN277"/>
          <cell r="BR277">
            <v>54.98</v>
          </cell>
          <cell r="BS277" t="e">
            <v>#N/A</v>
          </cell>
        </row>
        <row r="278">
          <cell r="A278">
            <v>2021</v>
          </cell>
          <cell r="B278">
            <v>310</v>
          </cell>
          <cell r="C278" t="str">
            <v>Pathology</v>
          </cell>
          <cell r="D278" t="str">
            <v>NA</v>
          </cell>
          <cell r="F278" t="str">
            <v>Tam</v>
          </cell>
          <cell r="G278" t="str">
            <v>MSP</v>
          </cell>
          <cell r="H278" t="str">
            <v>Active</v>
          </cell>
          <cell r="I278">
            <v>10366024</v>
          </cell>
          <cell r="J278" t="e">
            <v>#N/A</v>
          </cell>
          <cell r="K278" t="str">
            <v>Wong, Richard</v>
          </cell>
          <cell r="L278" t="str">
            <v>Wong</v>
          </cell>
          <cell r="M278" t="str">
            <v>Richard</v>
          </cell>
          <cell r="N278">
            <v>44013</v>
          </cell>
          <cell r="O278">
            <v>44377</v>
          </cell>
          <cell r="P278" t="str">
            <v>0772</v>
          </cell>
          <cell r="Q278" t="str">
            <v>MSP</v>
          </cell>
          <cell r="R278">
            <v>40662016</v>
          </cell>
          <cell r="S278" t="str">
            <v/>
          </cell>
          <cell r="T278" t="str">
            <v>NA</v>
          </cell>
          <cell r="V278">
            <v>109620</v>
          </cell>
          <cell r="W278">
            <v>0.4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109620</v>
          </cell>
          <cell r="AC278">
            <v>46980</v>
          </cell>
          <cell r="AD278">
            <v>0</v>
          </cell>
          <cell r="AE278">
            <v>156600</v>
          </cell>
          <cell r="AF278">
            <v>156600</v>
          </cell>
          <cell r="AG278">
            <v>0.4</v>
          </cell>
          <cell r="AH278">
            <v>62640</v>
          </cell>
          <cell r="AI278">
            <v>0</v>
          </cell>
          <cell r="AJ278"/>
          <cell r="AK278"/>
          <cell r="AN278"/>
          <cell r="AO278"/>
          <cell r="AP278"/>
          <cell r="AR278">
            <v>62640</v>
          </cell>
          <cell r="AS278">
            <v>44013</v>
          </cell>
          <cell r="AT278">
            <v>44377</v>
          </cell>
          <cell r="AU278" t="str">
            <v>MSP with PNZ only</v>
          </cell>
          <cell r="AV278">
            <v>43948</v>
          </cell>
          <cell r="AW278" t="str">
            <v>Tam, S.</v>
          </cell>
          <cell r="BB278" t="str">
            <v>MSP Renewal - ARC0273452 revised to change in effort</v>
          </cell>
          <cell r="BC278" t="str">
            <v>D</v>
          </cell>
          <cell r="BE278" t="str">
            <v>Y</v>
          </cell>
          <cell r="BF278" t="str">
            <v>Sub 2</v>
          </cell>
          <cell r="BG278" t="str">
            <v>rlw008@ucsd.edu</v>
          </cell>
          <cell r="BH278" t="str">
            <v>Dept to submit PNZ payments; no MTE needed</v>
          </cell>
          <cell r="BI278">
            <v>0</v>
          </cell>
          <cell r="BJ278">
            <v>31002</v>
          </cell>
          <cell r="BK278" t="str">
            <v>EcoTime</v>
          </cell>
          <cell r="BL278">
            <v>3654</v>
          </cell>
          <cell r="BM278">
            <v>1566</v>
          </cell>
          <cell r="BN278"/>
          <cell r="BR278">
            <v>75</v>
          </cell>
          <cell r="BS278" t="e">
            <v>#N/A</v>
          </cell>
        </row>
        <row r="279">
          <cell r="A279">
            <v>2021</v>
          </cell>
          <cell r="B279">
            <v>310</v>
          </cell>
          <cell r="C279" t="str">
            <v>Pathology</v>
          </cell>
          <cell r="D279" t="str">
            <v>NA</v>
          </cell>
          <cell r="F279" t="str">
            <v>Tam</v>
          </cell>
          <cell r="G279" t="str">
            <v>MSP</v>
          </cell>
          <cell r="H279" t="str">
            <v>Active</v>
          </cell>
          <cell r="I279">
            <v>10367080</v>
          </cell>
          <cell r="J279" t="e">
            <v>#N/A</v>
          </cell>
          <cell r="K279" t="str">
            <v>Moleta, Chace Donovyne Ika</v>
          </cell>
          <cell r="L279" t="str">
            <v>Moleta</v>
          </cell>
          <cell r="M279" t="str">
            <v>Chace</v>
          </cell>
          <cell r="N279">
            <v>44013</v>
          </cell>
          <cell r="O279">
            <v>44377</v>
          </cell>
          <cell r="P279" t="str">
            <v>0772</v>
          </cell>
          <cell r="Q279" t="str">
            <v>MSP</v>
          </cell>
          <cell r="R279">
            <v>40656095</v>
          </cell>
          <cell r="S279" t="str">
            <v/>
          </cell>
          <cell r="T279" t="str">
            <v>NA</v>
          </cell>
          <cell r="V279">
            <v>97600</v>
          </cell>
          <cell r="W279">
            <v>0.2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97600</v>
          </cell>
          <cell r="AC279">
            <v>0</v>
          </cell>
          <cell r="AD279">
            <v>0</v>
          </cell>
          <cell r="AE279">
            <v>97600</v>
          </cell>
          <cell r="AF279">
            <v>97600</v>
          </cell>
          <cell r="AG279">
            <v>0.2</v>
          </cell>
          <cell r="AH279">
            <v>19520</v>
          </cell>
          <cell r="AI279">
            <v>0</v>
          </cell>
          <cell r="AJ279"/>
          <cell r="AK279"/>
          <cell r="AN279"/>
          <cell r="AO279"/>
          <cell r="AP279"/>
          <cell r="AR279">
            <v>19520</v>
          </cell>
          <cell r="AS279">
            <v>44013</v>
          </cell>
          <cell r="AT279">
            <v>44377</v>
          </cell>
          <cell r="AU279" t="str">
            <v>MSP with PNZ only</v>
          </cell>
          <cell r="AV279">
            <v>43871</v>
          </cell>
          <cell r="AW279" t="str">
            <v>Taylor, J.</v>
          </cell>
          <cell r="BB279" t="str">
            <v>ARC0273273 - previous gme appt/distribtion extended in PPS due to keep data through UCPath conversion.</v>
          </cell>
          <cell r="BC279" t="str">
            <v>X</v>
          </cell>
          <cell r="BE279" t="str">
            <v>Y</v>
          </cell>
          <cell r="BF279" t="str">
            <v>GME</v>
          </cell>
          <cell r="BG279" t="str">
            <v>cmoleta@ucsd.edu</v>
          </cell>
          <cell r="BI279">
            <v>0</v>
          </cell>
          <cell r="BJ279">
            <v>31000</v>
          </cell>
          <cell r="BK279" t="str">
            <v>Incentive</v>
          </cell>
          <cell r="BL279">
            <v>1626.67</v>
          </cell>
          <cell r="BM279">
            <v>0</v>
          </cell>
          <cell r="BN279"/>
          <cell r="BR279">
            <v>46.74</v>
          </cell>
          <cell r="BS279" t="e">
            <v>#N/A</v>
          </cell>
        </row>
        <row r="280">
          <cell r="A280">
            <v>2021</v>
          </cell>
          <cell r="B280">
            <v>311</v>
          </cell>
          <cell r="C280" t="str">
            <v>Peds</v>
          </cell>
          <cell r="D280" t="str">
            <v>ACC</v>
          </cell>
          <cell r="F280" t="str">
            <v>Colston</v>
          </cell>
          <cell r="G280" t="str">
            <v>MSP</v>
          </cell>
          <cell r="H280" t="str">
            <v>Active</v>
          </cell>
          <cell r="I280">
            <v>10363386</v>
          </cell>
          <cell r="J280" t="e">
            <v>#N/A</v>
          </cell>
          <cell r="K280" t="str">
            <v>Taylor, Tasha</v>
          </cell>
          <cell r="L280" t="str">
            <v>Taylor</v>
          </cell>
          <cell r="M280" t="str">
            <v>Tasha</v>
          </cell>
          <cell r="N280">
            <v>44013</v>
          </cell>
          <cell r="O280">
            <v>44377</v>
          </cell>
          <cell r="P280" t="str">
            <v>0771</v>
          </cell>
          <cell r="Q280" t="str">
            <v>MSP</v>
          </cell>
          <cell r="R280">
            <v>40660508</v>
          </cell>
          <cell r="S280" t="str">
            <v/>
          </cell>
          <cell r="T280" t="str">
            <v>NA</v>
          </cell>
          <cell r="V280">
            <v>123667</v>
          </cell>
          <cell r="W280">
            <v>0.5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123667</v>
          </cell>
          <cell r="AC280">
            <v>16333</v>
          </cell>
          <cell r="AD280">
            <v>0</v>
          </cell>
          <cell r="AE280">
            <v>140000</v>
          </cell>
          <cell r="AF280">
            <v>140000</v>
          </cell>
          <cell r="AG280">
            <v>0.5</v>
          </cell>
          <cell r="AH280">
            <v>70000</v>
          </cell>
          <cell r="AI280">
            <v>0</v>
          </cell>
          <cell r="AJ280"/>
          <cell r="AK280"/>
          <cell r="AN280"/>
          <cell r="AO280"/>
          <cell r="AP280"/>
          <cell r="AR280">
            <v>70000</v>
          </cell>
          <cell r="AS280">
            <v>44013</v>
          </cell>
          <cell r="AT280">
            <v>44377</v>
          </cell>
          <cell r="AU280" t="str">
            <v>MSP with PNZ and PSZ</v>
          </cell>
          <cell r="AV280">
            <v>43989</v>
          </cell>
          <cell r="BB280" t="str">
            <v>ARC0273396 - Renewal</v>
          </cell>
          <cell r="BC280" t="str">
            <v>M</v>
          </cell>
          <cell r="BE280" t="str">
            <v>N</v>
          </cell>
          <cell r="BF280"/>
          <cell r="BG280" t="str">
            <v>tktaylor@ucsd.edu</v>
          </cell>
          <cell r="BH280" t="str">
            <v>Rady's</v>
          </cell>
          <cell r="BI280">
            <v>0</v>
          </cell>
          <cell r="BJ280">
            <v>31121</v>
          </cell>
          <cell r="BK280">
            <v>5833.33</v>
          </cell>
          <cell r="BL280">
            <v>5152.79</v>
          </cell>
          <cell r="BM280">
            <v>680.54</v>
          </cell>
          <cell r="BN280"/>
          <cell r="BR280">
            <v>67.05</v>
          </cell>
          <cell r="BS280">
            <v>3971.3714999999997</v>
          </cell>
        </row>
        <row r="281">
          <cell r="A281">
            <v>2021</v>
          </cell>
          <cell r="B281">
            <v>311</v>
          </cell>
          <cell r="C281" t="str">
            <v>Peds</v>
          </cell>
          <cell r="D281" t="str">
            <v>ACC</v>
          </cell>
          <cell r="F281" t="str">
            <v>Colston</v>
          </cell>
          <cell r="G281" t="str">
            <v>MSP</v>
          </cell>
          <cell r="H281" t="str">
            <v>Active</v>
          </cell>
          <cell r="I281">
            <v>10364409</v>
          </cell>
          <cell r="J281" t="e">
            <v>#N/A</v>
          </cell>
          <cell r="K281" t="str">
            <v>Limmer, Kirsten</v>
          </cell>
          <cell r="L281" t="str">
            <v>Limmer</v>
          </cell>
          <cell r="M281" t="str">
            <v>Kirsten</v>
          </cell>
          <cell r="N281">
            <v>44075</v>
          </cell>
          <cell r="O281">
            <v>44377</v>
          </cell>
          <cell r="P281" t="str">
            <v>0771</v>
          </cell>
          <cell r="Q281" t="str">
            <v>MSP</v>
          </cell>
          <cell r="R281">
            <v>40661404</v>
          </cell>
          <cell r="S281" t="str">
            <v/>
          </cell>
          <cell r="T281" t="str">
            <v>NA</v>
          </cell>
          <cell r="V281">
            <v>114800</v>
          </cell>
          <cell r="W281">
            <v>0.125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114800</v>
          </cell>
          <cell r="AC281">
            <v>40200</v>
          </cell>
          <cell r="AD281">
            <v>0</v>
          </cell>
          <cell r="AE281">
            <v>155000</v>
          </cell>
          <cell r="AF281">
            <v>155000</v>
          </cell>
          <cell r="AG281">
            <v>0.125</v>
          </cell>
          <cell r="AH281">
            <v>19375</v>
          </cell>
          <cell r="AI281">
            <v>0</v>
          </cell>
          <cell r="AJ281"/>
          <cell r="AK281"/>
          <cell r="AN281"/>
          <cell r="AO281"/>
          <cell r="AP281"/>
          <cell r="AR281">
            <v>19375</v>
          </cell>
          <cell r="AS281">
            <v>44013</v>
          </cell>
          <cell r="AT281">
            <v>44377</v>
          </cell>
          <cell r="AU281" t="str">
            <v>MSP with PSZ only</v>
          </cell>
          <cell r="AV281">
            <v>43993</v>
          </cell>
          <cell r="AW281" t="str">
            <v>Colston, S.</v>
          </cell>
          <cell r="BB281" t="str">
            <v>ARC0287844 - Revision</v>
          </cell>
          <cell r="BC281" t="str">
            <v>N</v>
          </cell>
          <cell r="BE281" t="str">
            <v>N</v>
          </cell>
          <cell r="BF281"/>
          <cell r="BG281" t="str">
            <v>klimmer@ucsd.edu</v>
          </cell>
          <cell r="BI281">
            <v>0</v>
          </cell>
          <cell r="BJ281">
            <v>31100</v>
          </cell>
          <cell r="BK281">
            <v>1614.58</v>
          </cell>
          <cell r="BL281">
            <v>1195.83</v>
          </cell>
          <cell r="BM281">
            <v>418.75</v>
          </cell>
          <cell r="BN281"/>
          <cell r="BR281">
            <v>74.23</v>
          </cell>
          <cell r="BS281" t="e">
            <v>#N/A</v>
          </cell>
        </row>
        <row r="282">
          <cell r="A282">
            <v>2022</v>
          </cell>
          <cell r="B282">
            <v>311</v>
          </cell>
          <cell r="C282" t="str">
            <v>Peds</v>
          </cell>
          <cell r="D282" t="str">
            <v>ACC</v>
          </cell>
          <cell r="F282" t="str">
            <v>Colston</v>
          </cell>
          <cell r="G282" t="str">
            <v>MSP</v>
          </cell>
          <cell r="H282" t="str">
            <v>Active</v>
          </cell>
          <cell r="I282">
            <v>10364650</v>
          </cell>
          <cell r="J282" t="e">
            <v>#N/A</v>
          </cell>
          <cell r="K282" t="str">
            <v>Sawyer, Carolyn M.</v>
          </cell>
          <cell r="L282" t="str">
            <v>Sawyer</v>
          </cell>
          <cell r="M282" t="str">
            <v>Carolyn M.</v>
          </cell>
          <cell r="N282">
            <v>44075</v>
          </cell>
          <cell r="O282">
            <v>44439</v>
          </cell>
          <cell r="P282" t="str">
            <v>0771</v>
          </cell>
          <cell r="Q282" t="str">
            <v>MSP</v>
          </cell>
          <cell r="R282">
            <v>40658898</v>
          </cell>
          <cell r="S282" t="str">
            <v/>
          </cell>
          <cell r="T282" t="str">
            <v>NA</v>
          </cell>
          <cell r="V282">
            <v>114800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114800</v>
          </cell>
          <cell r="AC282">
            <v>25200</v>
          </cell>
          <cell r="AD282">
            <v>0</v>
          </cell>
          <cell r="AE282">
            <v>140000</v>
          </cell>
          <cell r="AF282">
            <v>140000</v>
          </cell>
          <cell r="AG282">
            <v>1</v>
          </cell>
          <cell r="AH282">
            <v>140000</v>
          </cell>
          <cell r="AI282">
            <v>0</v>
          </cell>
          <cell r="AJ282"/>
          <cell r="AK282"/>
          <cell r="AN282"/>
          <cell r="AO282"/>
          <cell r="AP282"/>
          <cell r="AR282">
            <v>140000</v>
          </cell>
          <cell r="AS282">
            <v>44075</v>
          </cell>
          <cell r="AT282">
            <v>44074</v>
          </cell>
          <cell r="AU282" t="str">
            <v>MSP with PNZ and PSZ</v>
          </cell>
          <cell r="AV282">
            <v>44054</v>
          </cell>
          <cell r="BB282" t="str">
            <v>ARC0289225 - Renewal</v>
          </cell>
          <cell r="BC282" t="str">
            <v>X</v>
          </cell>
          <cell r="BE282" t="str">
            <v>N</v>
          </cell>
          <cell r="BF282"/>
          <cell r="BG282" t="str">
            <v>c2sawyer@ucsd.edu</v>
          </cell>
          <cell r="BI282">
            <v>0</v>
          </cell>
          <cell r="BJ282">
            <v>31127</v>
          </cell>
          <cell r="BK282">
            <v>11666.67</v>
          </cell>
          <cell r="BL282">
            <v>9566.67</v>
          </cell>
          <cell r="BM282">
            <v>2100</v>
          </cell>
          <cell r="BN282"/>
          <cell r="BR282">
            <v>67.05</v>
          </cell>
          <cell r="BS282">
            <v>3686.4089999999997</v>
          </cell>
        </row>
        <row r="283">
          <cell r="A283">
            <v>2021</v>
          </cell>
          <cell r="B283">
            <v>311</v>
          </cell>
          <cell r="C283" t="str">
            <v>Peds</v>
          </cell>
          <cell r="D283" t="str">
            <v>ACC</v>
          </cell>
          <cell r="F283" t="str">
            <v>Colston</v>
          </cell>
          <cell r="G283" t="str">
            <v>MSP</v>
          </cell>
          <cell r="H283" t="str">
            <v>Active</v>
          </cell>
          <cell r="I283">
            <v>10366996</v>
          </cell>
          <cell r="J283" t="e">
            <v>#N/A</v>
          </cell>
          <cell r="K283" t="str">
            <v>Alonzo, Shirin</v>
          </cell>
          <cell r="L283" t="str">
            <v>Alonzo</v>
          </cell>
          <cell r="M283" t="str">
            <v>Shirin</v>
          </cell>
          <cell r="N283">
            <v>43800</v>
          </cell>
          <cell r="O283">
            <v>44165</v>
          </cell>
          <cell r="P283" t="str">
            <v>0772</v>
          </cell>
          <cell r="Q283" t="str">
            <v>MSP</v>
          </cell>
          <cell r="R283">
            <v>40655980</v>
          </cell>
          <cell r="S283" t="str">
            <v/>
          </cell>
          <cell r="T283" t="str">
            <v>NA</v>
          </cell>
          <cell r="V283">
            <v>91900</v>
          </cell>
          <cell r="W283">
            <v>0.2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91900</v>
          </cell>
          <cell r="AC283">
            <v>0</v>
          </cell>
          <cell r="AD283">
            <v>0</v>
          </cell>
          <cell r="AE283">
            <v>91900</v>
          </cell>
          <cell r="AF283">
            <v>91900</v>
          </cell>
          <cell r="AG283">
            <v>0.2</v>
          </cell>
          <cell r="AH283">
            <v>18380</v>
          </cell>
          <cell r="AI283">
            <v>0</v>
          </cell>
          <cell r="AJ283"/>
          <cell r="AK283"/>
          <cell r="AN283"/>
          <cell r="AO283"/>
          <cell r="AP283"/>
          <cell r="AR283">
            <v>18380</v>
          </cell>
          <cell r="AS283">
            <v>43800</v>
          </cell>
          <cell r="AT283">
            <v>44165</v>
          </cell>
          <cell r="AU283" t="str">
            <v>MSP with PNZ and PSZ</v>
          </cell>
          <cell r="AV283">
            <v>43749</v>
          </cell>
          <cell r="BC283" t="str">
            <v>D</v>
          </cell>
          <cell r="BE283" t="str">
            <v>N</v>
          </cell>
          <cell r="BF283" t="str">
            <v>Sub 2</v>
          </cell>
          <cell r="BG283" t="str">
            <v>salonzo@ucsd.edu</v>
          </cell>
          <cell r="BI283">
            <v>0</v>
          </cell>
          <cell r="BJ283">
            <v>31121</v>
          </cell>
          <cell r="BK283" t="str">
            <v>EcoTime</v>
          </cell>
          <cell r="BL283">
            <v>1531.67</v>
          </cell>
          <cell r="BM283">
            <v>0</v>
          </cell>
          <cell r="BN283"/>
          <cell r="BR283">
            <v>44.01</v>
          </cell>
          <cell r="BS283" t="e">
            <v>#N/A</v>
          </cell>
        </row>
        <row r="284">
          <cell r="A284">
            <v>2021</v>
          </cell>
          <cell r="B284">
            <v>311</v>
          </cell>
          <cell r="C284" t="str">
            <v>Peds</v>
          </cell>
          <cell r="D284" t="str">
            <v>ACC</v>
          </cell>
          <cell r="F284" t="str">
            <v>Colston</v>
          </cell>
          <cell r="G284" t="str">
            <v>MSP</v>
          </cell>
          <cell r="H284" t="str">
            <v>Active</v>
          </cell>
          <cell r="I284">
            <v>10368667</v>
          </cell>
          <cell r="J284" t="e">
            <v>#N/A</v>
          </cell>
          <cell r="K284" t="str">
            <v>Nelson, Theodora Jeanne</v>
          </cell>
          <cell r="L284" t="str">
            <v>Nelson</v>
          </cell>
          <cell r="M284" t="str">
            <v>Theodora Jeanne</v>
          </cell>
          <cell r="N284">
            <v>43934</v>
          </cell>
          <cell r="O284">
            <v>44227</v>
          </cell>
          <cell r="P284" t="str">
            <v>0771</v>
          </cell>
          <cell r="Q284" t="str">
            <v>MSP</v>
          </cell>
          <cell r="R284">
            <v>40656505</v>
          </cell>
          <cell r="S284" t="str">
            <v/>
          </cell>
          <cell r="T284" t="str">
            <v>NA</v>
          </cell>
          <cell r="V284">
            <v>114800</v>
          </cell>
          <cell r="W284">
            <v>0.5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114800</v>
          </cell>
          <cell r="AC284">
            <v>14200</v>
          </cell>
          <cell r="AD284">
            <v>0</v>
          </cell>
          <cell r="AE284">
            <v>129000</v>
          </cell>
          <cell r="AF284">
            <v>129000</v>
          </cell>
          <cell r="AG284">
            <v>0.5</v>
          </cell>
          <cell r="AH284">
            <v>64500</v>
          </cell>
          <cell r="AI284">
            <v>0</v>
          </cell>
          <cell r="AJ284"/>
          <cell r="AK284"/>
          <cell r="AN284"/>
          <cell r="AO284"/>
          <cell r="AP284"/>
          <cell r="AR284">
            <v>64500</v>
          </cell>
          <cell r="AS284">
            <v>43862</v>
          </cell>
          <cell r="AT284">
            <v>44227</v>
          </cell>
          <cell r="AU284" t="str">
            <v>MSP with PNZ and PSZ</v>
          </cell>
          <cell r="AV284">
            <v>43935</v>
          </cell>
          <cell r="BB284" t="str">
            <v>ARC0281198 - Effort Increase</v>
          </cell>
          <cell r="BC284" t="str">
            <v>M</v>
          </cell>
          <cell r="BE284" t="str">
            <v>N</v>
          </cell>
          <cell r="BF284"/>
          <cell r="BG284" t="str">
            <v>tjn001@ucsd.edu</v>
          </cell>
          <cell r="BI284">
            <v>0</v>
          </cell>
          <cell r="BJ284">
            <v>31120</v>
          </cell>
          <cell r="BK284">
            <v>5375</v>
          </cell>
          <cell r="BL284">
            <v>4783.33</v>
          </cell>
          <cell r="BM284">
            <v>591.66999999999996</v>
          </cell>
          <cell r="BN284"/>
          <cell r="BR284">
            <v>61.78</v>
          </cell>
          <cell r="BS284">
            <v>3396.6643999999997</v>
          </cell>
        </row>
        <row r="285">
          <cell r="A285">
            <v>2022</v>
          </cell>
          <cell r="B285">
            <v>311</v>
          </cell>
          <cell r="C285" t="str">
            <v>Peds</v>
          </cell>
          <cell r="D285" t="str">
            <v>ACC</v>
          </cell>
          <cell r="F285" t="str">
            <v>Colston</v>
          </cell>
          <cell r="G285" t="str">
            <v>MSP</v>
          </cell>
          <cell r="I285">
            <v>10438436</v>
          </cell>
          <cell r="J285" t="e">
            <v>#N/A</v>
          </cell>
          <cell r="K285" t="str">
            <v>Sandel, Piper</v>
          </cell>
          <cell r="L285" t="str">
            <v>Sandel</v>
          </cell>
          <cell r="M285" t="str">
            <v>Piper</v>
          </cell>
          <cell r="N285">
            <v>44044</v>
          </cell>
          <cell r="O285">
            <v>44408</v>
          </cell>
          <cell r="P285" t="str">
            <v>0771</v>
          </cell>
          <cell r="Q285" t="str">
            <v>MSP</v>
          </cell>
          <cell r="R285">
            <v>40726964</v>
          </cell>
          <cell r="S285" t="str">
            <v/>
          </cell>
          <cell r="T285" t="str">
            <v>NA</v>
          </cell>
          <cell r="V285">
            <v>114800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114800</v>
          </cell>
          <cell r="AC285">
            <v>45200</v>
          </cell>
          <cell r="AD285">
            <v>0</v>
          </cell>
          <cell r="AE285">
            <v>160000</v>
          </cell>
          <cell r="AF285">
            <v>160000</v>
          </cell>
          <cell r="AG285">
            <v>1</v>
          </cell>
          <cell r="AH285">
            <v>160000</v>
          </cell>
          <cell r="AI285">
            <v>0</v>
          </cell>
          <cell r="AJ285"/>
          <cell r="AK285"/>
          <cell r="AN285"/>
          <cell r="AO285"/>
          <cell r="AP285"/>
          <cell r="AR285">
            <v>160000</v>
          </cell>
          <cell r="AS285">
            <v>44044</v>
          </cell>
          <cell r="AT285">
            <v>44043</v>
          </cell>
          <cell r="AU285" t="str">
            <v>MSP with PNZ and PSZ</v>
          </cell>
          <cell r="AV285">
            <v>44011</v>
          </cell>
          <cell r="BB285" t="str">
            <v>ARC0286139 - New MSP</v>
          </cell>
          <cell r="BC285" t="str">
            <v>Y</v>
          </cell>
          <cell r="BE285" t="str">
            <v>Y</v>
          </cell>
          <cell r="BF285"/>
          <cell r="BG285" t="str">
            <v>piper.sandel@gmail.com</v>
          </cell>
          <cell r="BI285">
            <v>0</v>
          </cell>
          <cell r="BK285">
            <v>13333.33</v>
          </cell>
          <cell r="BL285">
            <v>9566.67</v>
          </cell>
          <cell r="BM285">
            <v>3766.67</v>
          </cell>
          <cell r="BN285"/>
          <cell r="BR285">
            <v>76.63</v>
          </cell>
          <cell r="BS285">
            <v>4213.1173999999992</v>
          </cell>
        </row>
        <row r="286">
          <cell r="A286">
            <v>2021</v>
          </cell>
          <cell r="B286">
            <v>311</v>
          </cell>
          <cell r="C286" t="str">
            <v>Peds</v>
          </cell>
          <cell r="D286" t="str">
            <v>AIR</v>
          </cell>
          <cell r="F286" t="str">
            <v>Colston</v>
          </cell>
          <cell r="G286" t="str">
            <v>MSP</v>
          </cell>
          <cell r="I286">
            <v>10377214</v>
          </cell>
          <cell r="J286" t="e">
            <v>#N/A</v>
          </cell>
          <cell r="K286" t="str">
            <v>Ebbeling, William Leonard</v>
          </cell>
          <cell r="L286" t="str">
            <v>Ebbeling</v>
          </cell>
          <cell r="M286" t="str">
            <v>William Leonard</v>
          </cell>
          <cell r="N286">
            <v>44013</v>
          </cell>
          <cell r="O286">
            <v>44347</v>
          </cell>
          <cell r="P286" t="str">
            <v>0772</v>
          </cell>
          <cell r="Q286" t="str">
            <v>MSP</v>
          </cell>
          <cell r="R286">
            <v>40664264</v>
          </cell>
          <cell r="S286" t="str">
            <v/>
          </cell>
          <cell r="T286" t="str">
            <v>NA</v>
          </cell>
          <cell r="V286">
            <v>91900</v>
          </cell>
          <cell r="W286">
            <v>0.2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91900</v>
          </cell>
          <cell r="AC286">
            <v>0</v>
          </cell>
          <cell r="AD286">
            <v>0</v>
          </cell>
          <cell r="AE286">
            <v>91900</v>
          </cell>
          <cell r="AF286">
            <v>91900</v>
          </cell>
          <cell r="AG286">
            <v>0.2</v>
          </cell>
          <cell r="AH286">
            <v>18380</v>
          </cell>
          <cell r="AI286">
            <v>0</v>
          </cell>
          <cell r="AJ286"/>
          <cell r="AK286"/>
          <cell r="AN286"/>
          <cell r="AO286"/>
          <cell r="AP286"/>
          <cell r="AR286">
            <v>18380</v>
          </cell>
          <cell r="AS286">
            <v>43983</v>
          </cell>
          <cell r="AT286">
            <v>44347</v>
          </cell>
          <cell r="AU286" t="str">
            <v>MSP with PSZ only</v>
          </cell>
          <cell r="AV286">
            <v>43963</v>
          </cell>
          <cell r="BC286" t="str">
            <v>Y</v>
          </cell>
          <cell r="BE286" t="str">
            <v>Y</v>
          </cell>
          <cell r="BF286" t="str">
            <v>Sub 2</v>
          </cell>
          <cell r="BG286" t="str">
            <v>billebbeling@gmail.com</v>
          </cell>
          <cell r="BH286" t="str">
            <v>Variable- No EcoTime needed/Incentive Only</v>
          </cell>
          <cell r="BI286">
            <v>0</v>
          </cell>
          <cell r="BK286" t="str">
            <v>EcoTime</v>
          </cell>
          <cell r="BL286">
            <v>1531.67</v>
          </cell>
          <cell r="BM286">
            <v>0</v>
          </cell>
          <cell r="BN286"/>
          <cell r="BR286">
            <v>44.01</v>
          </cell>
          <cell r="BS286" t="e">
            <v>#N/A</v>
          </cell>
        </row>
        <row r="287">
          <cell r="A287">
            <v>2021</v>
          </cell>
          <cell r="B287">
            <v>311</v>
          </cell>
          <cell r="C287" t="str">
            <v>Peds</v>
          </cell>
          <cell r="D287" t="str">
            <v>Cardi</v>
          </cell>
          <cell r="F287" t="str">
            <v>Colston</v>
          </cell>
          <cell r="G287" t="str">
            <v>MSP</v>
          </cell>
          <cell r="H287" t="str">
            <v>Active</v>
          </cell>
          <cell r="I287">
            <v>10362631</v>
          </cell>
          <cell r="J287" t="e">
            <v>#N/A</v>
          </cell>
          <cell r="K287" t="str">
            <v>Steinberg, Leonard Gary</v>
          </cell>
          <cell r="L287" t="str">
            <v>Steinberg</v>
          </cell>
          <cell r="M287" t="str">
            <v>Leonard</v>
          </cell>
          <cell r="N287">
            <v>43800</v>
          </cell>
          <cell r="O287">
            <v>44165</v>
          </cell>
          <cell r="P287" t="str">
            <v>0772</v>
          </cell>
          <cell r="Q287" t="str">
            <v>MSP</v>
          </cell>
          <cell r="R287">
            <v>40660010</v>
          </cell>
          <cell r="S287" t="str">
            <v/>
          </cell>
          <cell r="T287" t="str">
            <v>NA</v>
          </cell>
          <cell r="V287">
            <v>91900</v>
          </cell>
          <cell r="W287">
            <v>0.2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91900</v>
          </cell>
          <cell r="AC287">
            <v>0</v>
          </cell>
          <cell r="AD287">
            <v>0</v>
          </cell>
          <cell r="AE287">
            <v>91900</v>
          </cell>
          <cell r="AF287">
            <v>91900</v>
          </cell>
          <cell r="AG287">
            <v>0.2</v>
          </cell>
          <cell r="AH287">
            <v>18380</v>
          </cell>
          <cell r="AI287">
            <v>0</v>
          </cell>
          <cell r="AJ287"/>
          <cell r="AK287"/>
          <cell r="AN287"/>
          <cell r="AO287"/>
          <cell r="AP287"/>
          <cell r="AR287">
            <v>18380</v>
          </cell>
          <cell r="AS287">
            <v>43800</v>
          </cell>
          <cell r="AT287">
            <v>44165</v>
          </cell>
          <cell r="AU287" t="str">
            <v>MSP with PNZ and PSZ</v>
          </cell>
          <cell r="AV287">
            <v>43796</v>
          </cell>
          <cell r="BB287" t="str">
            <v>ARC0269702</v>
          </cell>
          <cell r="BC287" t="str">
            <v>D</v>
          </cell>
          <cell r="BE287" t="str">
            <v>Y</v>
          </cell>
          <cell r="BF287" t="str">
            <v>Sub 2</v>
          </cell>
          <cell r="BG287" t="str">
            <v>lsteinberg@ucsd.edu</v>
          </cell>
          <cell r="BH287" t="str">
            <v>Variable- No EcoTime needed/Incentive Only</v>
          </cell>
          <cell r="BI287">
            <v>1</v>
          </cell>
          <cell r="BJ287">
            <v>31100</v>
          </cell>
          <cell r="BK287" t="str">
            <v>EcoTime</v>
          </cell>
          <cell r="BL287">
            <v>1531.67</v>
          </cell>
          <cell r="BM287">
            <v>0</v>
          </cell>
          <cell r="BN287"/>
          <cell r="BR287">
            <v>44.01</v>
          </cell>
          <cell r="BS287" t="e">
            <v>#N/A</v>
          </cell>
        </row>
        <row r="288">
          <cell r="A288">
            <v>2021</v>
          </cell>
          <cell r="B288">
            <v>311</v>
          </cell>
          <cell r="C288" t="str">
            <v>Peds</v>
          </cell>
          <cell r="D288" t="str">
            <v>Cardi</v>
          </cell>
          <cell r="F288" t="str">
            <v>Colston</v>
          </cell>
          <cell r="G288" t="str">
            <v>MSP</v>
          </cell>
          <cell r="H288" t="str">
            <v>Active</v>
          </cell>
          <cell r="I288">
            <v>10362631</v>
          </cell>
          <cell r="J288" t="e">
            <v>#N/A</v>
          </cell>
          <cell r="K288" t="str">
            <v>Steinberg, Leonard Gary</v>
          </cell>
          <cell r="L288" t="str">
            <v>Steinberg</v>
          </cell>
          <cell r="M288" t="str">
            <v>Leonard</v>
          </cell>
          <cell r="N288">
            <v>43800</v>
          </cell>
          <cell r="O288">
            <v>44165</v>
          </cell>
          <cell r="P288" t="str">
            <v>0772</v>
          </cell>
          <cell r="Q288" t="str">
            <v>MSP</v>
          </cell>
          <cell r="R288">
            <v>40660010</v>
          </cell>
          <cell r="S288" t="str">
            <v/>
          </cell>
          <cell r="T288" t="str">
            <v>NA</v>
          </cell>
          <cell r="V288">
            <v>91900</v>
          </cell>
          <cell r="W288">
            <v>0.2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91900</v>
          </cell>
          <cell r="AC288">
            <v>0</v>
          </cell>
          <cell r="AD288">
            <v>0</v>
          </cell>
          <cell r="AE288">
            <v>91900</v>
          </cell>
          <cell r="AF288">
            <v>91900</v>
          </cell>
          <cell r="AG288">
            <v>0.2</v>
          </cell>
          <cell r="AH288">
            <v>18380</v>
          </cell>
          <cell r="AI288">
            <v>0</v>
          </cell>
          <cell r="AJ288"/>
          <cell r="AK288"/>
          <cell r="AN288"/>
          <cell r="AO288"/>
          <cell r="AP288"/>
          <cell r="AR288">
            <v>18380</v>
          </cell>
          <cell r="AS288">
            <v>43800</v>
          </cell>
          <cell r="AT288">
            <v>44165</v>
          </cell>
          <cell r="AU288" t="str">
            <v>MSP with PNZ and PSZ</v>
          </cell>
          <cell r="AV288">
            <v>43782</v>
          </cell>
          <cell r="AW288" t="str">
            <v>Taylor, J.</v>
          </cell>
          <cell r="BB288" t="str">
            <v>New msp contract</v>
          </cell>
          <cell r="BC288" t="str">
            <v>D</v>
          </cell>
          <cell r="BE288" t="str">
            <v>Y</v>
          </cell>
          <cell r="BF288" t="str">
            <v>Sub 2</v>
          </cell>
          <cell r="BG288" t="str">
            <v>lsteinberg@ucsd.edu</v>
          </cell>
          <cell r="BH288" t="str">
            <v>Variable- No EcoTime needed/Incentive Only</v>
          </cell>
          <cell r="BI288">
            <v>1</v>
          </cell>
          <cell r="BJ288">
            <v>31100</v>
          </cell>
          <cell r="BK288" t="str">
            <v>EcoTime</v>
          </cell>
          <cell r="BL288">
            <v>1531.67</v>
          </cell>
          <cell r="BM288">
            <v>0</v>
          </cell>
          <cell r="BN288"/>
          <cell r="BR288">
            <v>44.01</v>
          </cell>
          <cell r="BS288" t="e">
            <v>#N/A</v>
          </cell>
        </row>
        <row r="289">
          <cell r="A289">
            <v>2021</v>
          </cell>
          <cell r="B289">
            <v>311</v>
          </cell>
          <cell r="C289" t="str">
            <v>Peds</v>
          </cell>
          <cell r="D289" t="str">
            <v>Cardi</v>
          </cell>
          <cell r="F289" t="str">
            <v>Colston</v>
          </cell>
          <cell r="G289" t="str">
            <v>MSP</v>
          </cell>
          <cell r="H289" t="str">
            <v>Active</v>
          </cell>
          <cell r="I289">
            <v>10367683</v>
          </cell>
          <cell r="J289" t="e">
            <v>#N/A</v>
          </cell>
          <cell r="K289" t="str">
            <v>Mueller, Dana Michelle</v>
          </cell>
          <cell r="L289" t="str">
            <v>Mueller</v>
          </cell>
          <cell r="M289" t="str">
            <v>Dana Michelle</v>
          </cell>
          <cell r="N289">
            <v>43753</v>
          </cell>
          <cell r="O289">
            <v>44118</v>
          </cell>
          <cell r="P289" t="str">
            <v>0771</v>
          </cell>
          <cell r="Q289" t="str">
            <v>MSP</v>
          </cell>
          <cell r="R289">
            <v>40648187</v>
          </cell>
          <cell r="S289" t="str">
            <v/>
          </cell>
          <cell r="T289" t="str">
            <v>NA</v>
          </cell>
          <cell r="V289">
            <v>154000</v>
          </cell>
          <cell r="W289">
            <v>1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154000</v>
          </cell>
          <cell r="AC289">
            <v>66000</v>
          </cell>
          <cell r="AD289">
            <v>0</v>
          </cell>
          <cell r="AE289">
            <v>220000</v>
          </cell>
          <cell r="AF289">
            <v>220000</v>
          </cell>
          <cell r="AG289">
            <v>1</v>
          </cell>
          <cell r="AH289">
            <v>220000</v>
          </cell>
          <cell r="AI289">
            <v>0</v>
          </cell>
          <cell r="AJ289"/>
          <cell r="AK289"/>
          <cell r="AN289"/>
          <cell r="AO289"/>
          <cell r="AP289"/>
          <cell r="AR289">
            <v>220000</v>
          </cell>
          <cell r="AS289">
            <v>43753</v>
          </cell>
          <cell r="AT289">
            <v>44118</v>
          </cell>
          <cell r="AU289" t="str">
            <v>MSP with PNZ and PSZ</v>
          </cell>
          <cell r="AV289">
            <v>43718</v>
          </cell>
          <cell r="BC289" t="str">
            <v>M</v>
          </cell>
          <cell r="BE289" t="str">
            <v>Y</v>
          </cell>
          <cell r="BF289"/>
          <cell r="BG289" t="str">
            <v>dmueller@ucsd.edu</v>
          </cell>
          <cell r="BI289">
            <v>1</v>
          </cell>
          <cell r="BJ289">
            <v>31120</v>
          </cell>
          <cell r="BK289">
            <v>18333.330000000002</v>
          </cell>
          <cell r="BL289">
            <v>12833.33</v>
          </cell>
          <cell r="BM289">
            <v>5500</v>
          </cell>
          <cell r="BN289"/>
          <cell r="BR289">
            <v>105.36</v>
          </cell>
          <cell r="BS289">
            <v>7770.3</v>
          </cell>
        </row>
        <row r="290">
          <cell r="A290">
            <v>2022</v>
          </cell>
          <cell r="B290">
            <v>311</v>
          </cell>
          <cell r="C290" t="str">
            <v>Peds</v>
          </cell>
          <cell r="D290" t="str">
            <v>Cardi</v>
          </cell>
          <cell r="F290" t="str">
            <v>Colston</v>
          </cell>
          <cell r="G290" t="str">
            <v>MSP</v>
          </cell>
          <cell r="H290" t="str">
            <v>Active</v>
          </cell>
          <cell r="I290">
            <v>10372730</v>
          </cell>
          <cell r="J290" t="e">
            <v>#N/A</v>
          </cell>
          <cell r="K290" t="str">
            <v>Gupta, Aamisha Embre</v>
          </cell>
          <cell r="L290" t="str">
            <v>Gupta</v>
          </cell>
          <cell r="M290" t="str">
            <v>Aamisha Embre</v>
          </cell>
          <cell r="N290">
            <v>44075</v>
          </cell>
          <cell r="O290">
            <v>44439</v>
          </cell>
          <cell r="P290" t="str">
            <v>0771</v>
          </cell>
          <cell r="Q290" t="str">
            <v>MSP</v>
          </cell>
          <cell r="R290">
            <v>40652438</v>
          </cell>
          <cell r="S290" t="str">
            <v/>
          </cell>
          <cell r="T290" t="str">
            <v>NA</v>
          </cell>
          <cell r="V290">
            <v>147778</v>
          </cell>
          <cell r="W290">
            <v>0.9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147778</v>
          </cell>
          <cell r="AC290">
            <v>63333</v>
          </cell>
          <cell r="AD290">
            <v>0</v>
          </cell>
          <cell r="AE290">
            <v>211111</v>
          </cell>
          <cell r="AF290">
            <v>211111</v>
          </cell>
          <cell r="AG290">
            <v>0.9</v>
          </cell>
          <cell r="AH290">
            <v>189999.9</v>
          </cell>
          <cell r="AI290">
            <v>0</v>
          </cell>
          <cell r="AJ290"/>
          <cell r="AK290"/>
          <cell r="AN290"/>
          <cell r="AO290"/>
          <cell r="AP290"/>
          <cell r="AR290">
            <v>189999.9</v>
          </cell>
          <cell r="AS290">
            <v>44075</v>
          </cell>
          <cell r="AT290">
            <v>44439</v>
          </cell>
          <cell r="AU290" t="str">
            <v>MSP with PNZ and PSZ</v>
          </cell>
          <cell r="AV290">
            <v>44054</v>
          </cell>
          <cell r="BB290" t="str">
            <v>ARC0288158 - MSP Revision</v>
          </cell>
          <cell r="BC290" t="str">
            <v>M</v>
          </cell>
          <cell r="BE290" t="str">
            <v>N</v>
          </cell>
          <cell r="BF290"/>
          <cell r="BG290" t="str">
            <v>aegupta@ucsd.edu</v>
          </cell>
          <cell r="BI290">
            <v>1</v>
          </cell>
          <cell r="BJ290">
            <v>31100</v>
          </cell>
          <cell r="BK290">
            <v>15833.33</v>
          </cell>
          <cell r="BL290">
            <v>11083.35</v>
          </cell>
          <cell r="BM290">
            <v>4749.9799999999996</v>
          </cell>
          <cell r="BN290"/>
          <cell r="BR290">
            <v>101.11</v>
          </cell>
          <cell r="BS290">
            <v>7155.5546999999997</v>
          </cell>
        </row>
        <row r="291">
          <cell r="A291">
            <v>2021</v>
          </cell>
          <cell r="B291">
            <v>311</v>
          </cell>
          <cell r="C291" t="str">
            <v>Peds</v>
          </cell>
          <cell r="D291" t="str">
            <v>Cardi</v>
          </cell>
          <cell r="F291" t="str">
            <v>Colston</v>
          </cell>
          <cell r="G291" t="str">
            <v>MSP</v>
          </cell>
          <cell r="H291" t="str">
            <v>Active</v>
          </cell>
          <cell r="I291">
            <v>10374001</v>
          </cell>
          <cell r="J291" t="e">
            <v>#N/A</v>
          </cell>
          <cell r="K291" t="str">
            <v>Mccandless, Rachel</v>
          </cell>
          <cell r="L291" t="str">
            <v>Mccandless</v>
          </cell>
          <cell r="M291" t="str">
            <v>Rachel</v>
          </cell>
          <cell r="N291">
            <v>44013</v>
          </cell>
          <cell r="O291">
            <v>44377</v>
          </cell>
          <cell r="P291" t="str">
            <v>0770</v>
          </cell>
          <cell r="Q291" t="str">
            <v>MSP</v>
          </cell>
          <cell r="R291">
            <v>40655572</v>
          </cell>
          <cell r="S291" t="str">
            <v/>
          </cell>
          <cell r="T291" t="str">
            <v>NA</v>
          </cell>
          <cell r="V291">
            <v>154611</v>
          </cell>
          <cell r="W291">
            <v>0.5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154611</v>
          </cell>
          <cell r="AC291">
            <v>54389</v>
          </cell>
          <cell r="AD291">
            <v>0</v>
          </cell>
          <cell r="AE291">
            <v>209000</v>
          </cell>
          <cell r="AF291">
            <v>209000</v>
          </cell>
          <cell r="AG291">
            <v>0.5</v>
          </cell>
          <cell r="AH291">
            <v>104500</v>
          </cell>
          <cell r="AI291">
            <v>0</v>
          </cell>
          <cell r="AJ291"/>
          <cell r="AK291"/>
          <cell r="AN291"/>
          <cell r="AO291"/>
          <cell r="AP291"/>
          <cell r="AR291">
            <v>104500</v>
          </cell>
          <cell r="AS291">
            <v>44013</v>
          </cell>
          <cell r="AT291">
            <v>44377</v>
          </cell>
          <cell r="AU291" t="str">
            <v>MSP with PNZ and PSZ</v>
          </cell>
          <cell r="AV291">
            <v>43920</v>
          </cell>
          <cell r="AW291" t="str">
            <v>Taylor, J.</v>
          </cell>
          <cell r="BB291" t="str">
            <v>MSP Renewal -      ARC0273477</v>
          </cell>
          <cell r="BC291" t="str">
            <v>M</v>
          </cell>
          <cell r="BE291" t="str">
            <v>N</v>
          </cell>
          <cell r="BF291"/>
          <cell r="BG291" t="str">
            <v>rmccandless@ucsd.edu</v>
          </cell>
          <cell r="BH291" t="str">
            <v>Rady's - Cardio</v>
          </cell>
          <cell r="BI291">
            <v>1</v>
          </cell>
          <cell r="BJ291">
            <v>31100</v>
          </cell>
          <cell r="BK291">
            <v>8708.33</v>
          </cell>
          <cell r="BL291">
            <v>6442.13</v>
          </cell>
          <cell r="BM291">
            <v>2266.21</v>
          </cell>
          <cell r="BN291"/>
          <cell r="BR291">
            <v>100.1</v>
          </cell>
          <cell r="BS291">
            <v>7412.4049999999997</v>
          </cell>
        </row>
        <row r="292">
          <cell r="A292">
            <v>2022</v>
          </cell>
          <cell r="B292">
            <v>311</v>
          </cell>
          <cell r="C292" t="str">
            <v>Peds</v>
          </cell>
          <cell r="D292" t="str">
            <v>Cardi</v>
          </cell>
          <cell r="F292" t="str">
            <v>Colston</v>
          </cell>
          <cell r="G292" t="str">
            <v>MSP</v>
          </cell>
          <cell r="I292">
            <v>10432923</v>
          </cell>
          <cell r="J292" t="e">
            <v>#N/A</v>
          </cell>
          <cell r="K292" t="str">
            <v>Chau, Peter</v>
          </cell>
          <cell r="L292" t="str">
            <v>Chau</v>
          </cell>
          <cell r="M292" t="str">
            <v>Peter</v>
          </cell>
          <cell r="N292">
            <v>44027</v>
          </cell>
          <cell r="O292">
            <v>44391</v>
          </cell>
          <cell r="P292" t="str">
            <v>0771</v>
          </cell>
          <cell r="Q292" t="str">
            <v>MSP</v>
          </cell>
          <cell r="R292">
            <v>40715470</v>
          </cell>
          <cell r="S292" t="str">
            <v/>
          </cell>
          <cell r="T292" t="str">
            <v>NA</v>
          </cell>
          <cell r="V292">
            <v>150500</v>
          </cell>
          <cell r="W292">
            <v>1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150500</v>
          </cell>
          <cell r="AC292">
            <v>64500</v>
          </cell>
          <cell r="AD292">
            <v>0</v>
          </cell>
          <cell r="AE292">
            <v>215000</v>
          </cell>
          <cell r="AF292">
            <v>215000</v>
          </cell>
          <cell r="AG292">
            <v>1</v>
          </cell>
          <cell r="AH292">
            <v>215000</v>
          </cell>
          <cell r="AI292">
            <v>0</v>
          </cell>
          <cell r="AJ292"/>
          <cell r="AK292"/>
          <cell r="AN292"/>
          <cell r="AO292"/>
          <cell r="AP292"/>
          <cell r="AR292">
            <v>215000</v>
          </cell>
          <cell r="AS292">
            <v>44027</v>
          </cell>
          <cell r="AT292">
            <v>44391</v>
          </cell>
          <cell r="AU292" t="str">
            <v>MSP with PNZ and PSZ</v>
          </cell>
          <cell r="AV292">
            <v>44001</v>
          </cell>
          <cell r="BB292" t="str">
            <v>ARC0283882 - New MSP</v>
          </cell>
          <cell r="BC292" t="str">
            <v>Y</v>
          </cell>
          <cell r="BE292" t="str">
            <v>Y</v>
          </cell>
          <cell r="BF292"/>
          <cell r="BG292" t="str">
            <v>pchau84@gmail.com</v>
          </cell>
          <cell r="BI292">
            <v>0</v>
          </cell>
          <cell r="BK292">
            <v>17916.669999999998</v>
          </cell>
          <cell r="BL292">
            <v>12541.67</v>
          </cell>
          <cell r="BM292">
            <v>5375</v>
          </cell>
          <cell r="BN292"/>
          <cell r="BR292">
            <v>102.97</v>
          </cell>
          <cell r="BS292">
            <v>7422.0775999999996</v>
          </cell>
        </row>
        <row r="293">
          <cell r="A293">
            <v>2021</v>
          </cell>
          <cell r="B293">
            <v>311</v>
          </cell>
          <cell r="C293" t="str">
            <v>Peds</v>
          </cell>
          <cell r="D293" t="str">
            <v>Cardi</v>
          </cell>
          <cell r="F293" t="str">
            <v>Colston</v>
          </cell>
          <cell r="G293" t="str">
            <v>MSP</v>
          </cell>
          <cell r="I293">
            <v>10433019</v>
          </cell>
          <cell r="J293" t="e">
            <v>#N/A</v>
          </cell>
          <cell r="K293" t="str">
            <v>Vellore Govardhan, Shilpa</v>
          </cell>
          <cell r="L293" t="str">
            <v>Vellore Govardhan</v>
          </cell>
          <cell r="M293" t="str">
            <v>Shilpa</v>
          </cell>
          <cell r="N293">
            <v>44013</v>
          </cell>
          <cell r="O293">
            <v>44377</v>
          </cell>
          <cell r="P293" t="str">
            <v>0770</v>
          </cell>
          <cell r="Q293" t="str">
            <v>MSP</v>
          </cell>
          <cell r="R293">
            <v>40715344</v>
          </cell>
          <cell r="S293" t="str">
            <v/>
          </cell>
          <cell r="T293" t="str">
            <v>NA</v>
          </cell>
          <cell r="V293">
            <v>238000</v>
          </cell>
          <cell r="W293">
            <v>1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238000</v>
          </cell>
          <cell r="AC293">
            <v>102000</v>
          </cell>
          <cell r="AD293">
            <v>0</v>
          </cell>
          <cell r="AE293">
            <v>340000</v>
          </cell>
          <cell r="AF293">
            <v>340000</v>
          </cell>
          <cell r="AG293">
            <v>1</v>
          </cell>
          <cell r="AH293">
            <v>340000</v>
          </cell>
          <cell r="AI293">
            <v>0</v>
          </cell>
          <cell r="AJ293"/>
          <cell r="AK293"/>
          <cell r="AN293"/>
          <cell r="AO293"/>
          <cell r="AP293"/>
          <cell r="AR293">
            <v>340000</v>
          </cell>
          <cell r="AS293">
            <v>44013</v>
          </cell>
          <cell r="AT293">
            <v>44377</v>
          </cell>
          <cell r="AU293" t="str">
            <v>MSP with PNZ and PSZ</v>
          </cell>
          <cell r="AV293">
            <v>44001</v>
          </cell>
          <cell r="BB293" t="str">
            <v>ARC0285616 - New MSP</v>
          </cell>
          <cell r="BC293" t="str">
            <v>N</v>
          </cell>
          <cell r="BE293" t="str">
            <v>Y</v>
          </cell>
          <cell r="BF293"/>
          <cell r="BG293" t="str">
            <v>shilpagovardhan@gmail.com</v>
          </cell>
          <cell r="BI293">
            <v>0</v>
          </cell>
          <cell r="BK293">
            <v>28333.33</v>
          </cell>
          <cell r="BL293">
            <v>19833.330000000002</v>
          </cell>
          <cell r="BM293">
            <v>8500</v>
          </cell>
          <cell r="BN293"/>
          <cell r="BR293">
            <v>162.84</v>
          </cell>
          <cell r="BS293">
            <v>18560.503200000003</v>
          </cell>
        </row>
        <row r="294">
          <cell r="A294">
            <v>2022</v>
          </cell>
          <cell r="B294">
            <v>311</v>
          </cell>
          <cell r="C294" t="str">
            <v>Peds</v>
          </cell>
          <cell r="D294" t="str">
            <v>EmMed</v>
          </cell>
          <cell r="F294" t="str">
            <v>Colston</v>
          </cell>
          <cell r="G294" t="str">
            <v>MSP</v>
          </cell>
          <cell r="H294" t="str">
            <v>Active</v>
          </cell>
          <cell r="I294">
            <v>10358569</v>
          </cell>
          <cell r="J294" t="e">
            <v>#N/A</v>
          </cell>
          <cell r="K294" t="str">
            <v>Parker, Sherine Bishara</v>
          </cell>
          <cell r="L294" t="str">
            <v>Parker</v>
          </cell>
          <cell r="M294" t="str">
            <v>Sherine Bishara</v>
          </cell>
          <cell r="N294">
            <v>44076</v>
          </cell>
          <cell r="O294">
            <v>44440</v>
          </cell>
          <cell r="P294" t="str">
            <v>0771</v>
          </cell>
          <cell r="Q294" t="str">
            <v>MSP</v>
          </cell>
          <cell r="R294">
            <v>40646350</v>
          </cell>
          <cell r="S294" t="str">
            <v/>
          </cell>
          <cell r="T294" t="str">
            <v>NA</v>
          </cell>
          <cell r="V294">
            <v>115150</v>
          </cell>
          <cell r="W294">
            <v>0.5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115150</v>
          </cell>
          <cell r="AC294">
            <v>49350</v>
          </cell>
          <cell r="AD294">
            <v>0</v>
          </cell>
          <cell r="AE294">
            <v>164500</v>
          </cell>
          <cell r="AF294">
            <v>164500</v>
          </cell>
          <cell r="AG294">
            <v>0.5</v>
          </cell>
          <cell r="AH294">
            <v>82250</v>
          </cell>
          <cell r="AI294">
            <v>0</v>
          </cell>
          <cell r="AJ294"/>
          <cell r="AK294"/>
          <cell r="AN294"/>
          <cell r="AO294"/>
          <cell r="AP294"/>
          <cell r="AR294">
            <v>82250</v>
          </cell>
          <cell r="AS294">
            <v>44076</v>
          </cell>
          <cell r="AT294">
            <v>44440</v>
          </cell>
          <cell r="AU294" t="str">
            <v>MSP with PNZ and PSZ</v>
          </cell>
          <cell r="AV294">
            <v>44056</v>
          </cell>
          <cell r="BB294" t="str">
            <v>ARC0289458 - Renewal</v>
          </cell>
          <cell r="BC294" t="str">
            <v>D</v>
          </cell>
          <cell r="BE294" t="str">
            <v>N</v>
          </cell>
          <cell r="BF294"/>
          <cell r="BG294" t="str">
            <v>s3parker@ucsd.edu</v>
          </cell>
          <cell r="BI294">
            <v>1</v>
          </cell>
          <cell r="BJ294">
            <v>31100</v>
          </cell>
          <cell r="BK294">
            <v>6854.17</v>
          </cell>
          <cell r="BL294">
            <v>4579.6099999999997</v>
          </cell>
          <cell r="BM294">
            <v>1962.69</v>
          </cell>
          <cell r="BN294">
            <v>0.95450000000000002</v>
          </cell>
          <cell r="BO294">
            <v>44104</v>
          </cell>
          <cell r="BR294">
            <v>78.78</v>
          </cell>
          <cell r="BS294">
            <v>4344.7169999999996</v>
          </cell>
        </row>
        <row r="295">
          <cell r="A295">
            <v>2021</v>
          </cell>
          <cell r="B295">
            <v>311</v>
          </cell>
          <cell r="C295" t="str">
            <v>Peds</v>
          </cell>
          <cell r="D295" t="str">
            <v>EmMed</v>
          </cell>
          <cell r="F295" t="str">
            <v>Colston</v>
          </cell>
          <cell r="G295" t="str">
            <v>MSP</v>
          </cell>
          <cell r="H295" t="str">
            <v>Active</v>
          </cell>
          <cell r="I295">
            <v>10359277</v>
          </cell>
          <cell r="J295" t="e">
            <v>#N/A</v>
          </cell>
          <cell r="K295" t="str">
            <v>Mcdaniel, Michele</v>
          </cell>
          <cell r="L295" t="str">
            <v>Mcdaniel</v>
          </cell>
          <cell r="M295" t="str">
            <v>Michele</v>
          </cell>
          <cell r="N295">
            <v>44013</v>
          </cell>
          <cell r="O295">
            <v>44377</v>
          </cell>
          <cell r="P295" t="str">
            <v>0771</v>
          </cell>
          <cell r="Q295" t="str">
            <v>MSP</v>
          </cell>
          <cell r="R295">
            <v>40643438</v>
          </cell>
          <cell r="S295" t="str">
            <v/>
          </cell>
          <cell r="T295" t="str">
            <v>NA</v>
          </cell>
          <cell r="V295">
            <v>137816</v>
          </cell>
          <cell r="W295">
            <v>0.8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137816</v>
          </cell>
          <cell r="AC295">
            <v>57504</v>
          </cell>
          <cell r="AD295">
            <v>0</v>
          </cell>
          <cell r="AE295">
            <v>195320</v>
          </cell>
          <cell r="AF295">
            <v>195320</v>
          </cell>
          <cell r="AG295">
            <v>0.8</v>
          </cell>
          <cell r="AH295">
            <v>156256</v>
          </cell>
          <cell r="AI295">
            <v>0</v>
          </cell>
          <cell r="AJ295"/>
          <cell r="AK295"/>
          <cell r="AN295"/>
          <cell r="AO295"/>
          <cell r="AP295"/>
          <cell r="AR295">
            <v>156256</v>
          </cell>
          <cell r="AS295">
            <v>44013</v>
          </cell>
          <cell r="AT295">
            <v>44377</v>
          </cell>
          <cell r="AU295" t="str">
            <v>MSP with PNZ and PSZ</v>
          </cell>
          <cell r="AV295">
            <v>43994</v>
          </cell>
          <cell r="BB295" t="str">
            <v>ARC0284492 - Renewal</v>
          </cell>
          <cell r="BC295" t="str">
            <v>D</v>
          </cell>
          <cell r="BE295" t="str">
            <v>N</v>
          </cell>
          <cell r="BF295"/>
          <cell r="BG295" t="str">
            <v>mamcdaniel@ucsd.edu</v>
          </cell>
          <cell r="BI295">
            <v>0</v>
          </cell>
          <cell r="BJ295">
            <v>31120</v>
          </cell>
          <cell r="BK295">
            <v>13021.33</v>
          </cell>
          <cell r="BL295">
            <v>9187.73</v>
          </cell>
          <cell r="BM295">
            <v>3833.6</v>
          </cell>
          <cell r="BN295"/>
          <cell r="BR295">
            <v>93.54</v>
          </cell>
          <cell r="BS295">
            <v>6173.64</v>
          </cell>
        </row>
        <row r="296">
          <cell r="A296">
            <v>2021</v>
          </cell>
          <cell r="B296">
            <v>311</v>
          </cell>
          <cell r="C296" t="str">
            <v>Peds</v>
          </cell>
          <cell r="D296" t="str">
            <v>EmMed</v>
          </cell>
          <cell r="F296" t="str">
            <v>Colston</v>
          </cell>
          <cell r="G296" t="str">
            <v>MSP</v>
          </cell>
          <cell r="H296" t="str">
            <v>Active</v>
          </cell>
          <cell r="I296">
            <v>10359841</v>
          </cell>
          <cell r="J296" t="e">
            <v>#N/A</v>
          </cell>
          <cell r="K296" t="str">
            <v>Chen, Jennifer K</v>
          </cell>
          <cell r="L296" t="str">
            <v>Chen</v>
          </cell>
          <cell r="M296" t="str">
            <v>Jennifer</v>
          </cell>
          <cell r="N296">
            <v>44013</v>
          </cell>
          <cell r="O296">
            <v>44377</v>
          </cell>
          <cell r="P296" t="str">
            <v>0772</v>
          </cell>
          <cell r="Q296" t="str">
            <v>MSP</v>
          </cell>
          <cell r="R296">
            <v>40645510</v>
          </cell>
          <cell r="S296" t="str">
            <v/>
          </cell>
          <cell r="T296" t="str">
            <v>NA</v>
          </cell>
          <cell r="V296">
            <v>91900</v>
          </cell>
          <cell r="W296">
            <v>0.2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91900</v>
          </cell>
          <cell r="AC296">
            <v>0</v>
          </cell>
          <cell r="AD296">
            <v>0</v>
          </cell>
          <cell r="AE296">
            <v>91900</v>
          </cell>
          <cell r="AF296">
            <v>91900</v>
          </cell>
          <cell r="AG296">
            <v>0.2</v>
          </cell>
          <cell r="AH296">
            <v>18380</v>
          </cell>
          <cell r="AI296">
            <v>0</v>
          </cell>
          <cell r="AJ296"/>
          <cell r="AK296"/>
          <cell r="AN296"/>
          <cell r="AO296"/>
          <cell r="AP296"/>
          <cell r="AR296">
            <v>18380</v>
          </cell>
          <cell r="AS296">
            <v>44013</v>
          </cell>
          <cell r="AT296">
            <v>44377</v>
          </cell>
          <cell r="AU296" t="str">
            <v>MSP with PNZ and PSZ</v>
          </cell>
          <cell r="AV296">
            <v>43999</v>
          </cell>
          <cell r="AW296" t="str">
            <v>Colston, S.</v>
          </cell>
          <cell r="BB296" t="str">
            <v>ARC0273353 - Renewal</v>
          </cell>
          <cell r="BC296" t="str">
            <v>D</v>
          </cell>
          <cell r="BE296" t="str">
            <v>N</v>
          </cell>
          <cell r="BF296" t="str">
            <v>Sub 2</v>
          </cell>
          <cell r="BG296" t="str">
            <v>jkc040@ucsd.edu</v>
          </cell>
          <cell r="BH296" t="str">
            <v>PNZ/PSZ only; No MTE set up needed.</v>
          </cell>
          <cell r="BI296">
            <v>1</v>
          </cell>
          <cell r="BJ296">
            <v>31127</v>
          </cell>
          <cell r="BK296" t="str">
            <v>EcoTime</v>
          </cell>
          <cell r="BL296">
            <v>1531.67</v>
          </cell>
          <cell r="BM296">
            <v>0</v>
          </cell>
          <cell r="BN296"/>
          <cell r="BR296">
            <v>44.01</v>
          </cell>
          <cell r="BS296" t="e">
            <v>#N/A</v>
          </cell>
        </row>
        <row r="297">
          <cell r="A297">
            <v>2021</v>
          </cell>
          <cell r="B297">
            <v>311</v>
          </cell>
          <cell r="C297" t="str">
            <v>Peds</v>
          </cell>
          <cell r="D297" t="str">
            <v>EmMed</v>
          </cell>
          <cell r="F297" t="str">
            <v>Colston</v>
          </cell>
          <cell r="G297" t="str">
            <v>MSP</v>
          </cell>
          <cell r="H297" t="str">
            <v>Active</v>
          </cell>
          <cell r="I297">
            <v>10359898</v>
          </cell>
          <cell r="J297" t="e">
            <v>#N/A</v>
          </cell>
          <cell r="K297" t="str">
            <v>Vaidya, Kamala</v>
          </cell>
          <cell r="L297" t="str">
            <v>Vaidya</v>
          </cell>
          <cell r="M297" t="str">
            <v>Kamala</v>
          </cell>
          <cell r="N297">
            <v>44013</v>
          </cell>
          <cell r="O297">
            <v>44377</v>
          </cell>
          <cell r="P297" t="str">
            <v>0771</v>
          </cell>
          <cell r="Q297" t="str">
            <v>MSP</v>
          </cell>
          <cell r="R297">
            <v>40643768</v>
          </cell>
          <cell r="S297" t="str">
            <v/>
          </cell>
          <cell r="T297" t="str">
            <v>NA</v>
          </cell>
          <cell r="V297">
            <v>123667</v>
          </cell>
          <cell r="W297">
            <v>0.5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123667</v>
          </cell>
          <cell r="AC297">
            <v>37833</v>
          </cell>
          <cell r="AD297">
            <v>0</v>
          </cell>
          <cell r="AE297">
            <v>161500</v>
          </cell>
          <cell r="AF297">
            <v>161500</v>
          </cell>
          <cell r="AG297">
            <v>0.5</v>
          </cell>
          <cell r="AH297">
            <v>80750</v>
          </cell>
          <cell r="AI297">
            <v>0</v>
          </cell>
          <cell r="AJ297"/>
          <cell r="AK297"/>
          <cell r="AN297"/>
          <cell r="AO297"/>
          <cell r="AP297"/>
          <cell r="AR297">
            <v>80750</v>
          </cell>
          <cell r="AS297">
            <v>44013</v>
          </cell>
          <cell r="AT297">
            <v>44377</v>
          </cell>
          <cell r="AU297" t="str">
            <v>MSP with PNZ and PSZ</v>
          </cell>
          <cell r="AV297">
            <v>43992</v>
          </cell>
          <cell r="BB297" t="str">
            <v>ARC0273426 - Renewal</v>
          </cell>
          <cell r="BC297" t="str">
            <v>D</v>
          </cell>
          <cell r="BE297" t="str">
            <v>N</v>
          </cell>
          <cell r="BF297"/>
          <cell r="BG297" t="str">
            <v>kvaidya@ucsd.edu</v>
          </cell>
          <cell r="BH297" t="str">
            <v>Rady's</v>
          </cell>
          <cell r="BI297">
            <v>1</v>
          </cell>
          <cell r="BJ297">
            <v>31100</v>
          </cell>
          <cell r="BK297">
            <v>6729.17</v>
          </cell>
          <cell r="BL297">
            <v>5152.79</v>
          </cell>
          <cell r="BM297">
            <v>1576.38</v>
          </cell>
          <cell r="BN297"/>
          <cell r="BR297">
            <v>77.349999999999994</v>
          </cell>
          <cell r="BS297">
            <v>4581.4404999999997</v>
          </cell>
        </row>
        <row r="298">
          <cell r="A298">
            <v>2021</v>
          </cell>
          <cell r="B298">
            <v>311</v>
          </cell>
          <cell r="C298" t="str">
            <v>Peds</v>
          </cell>
          <cell r="D298" t="str">
            <v>EmMed</v>
          </cell>
          <cell r="F298" t="str">
            <v>Colston</v>
          </cell>
          <cell r="G298" t="str">
            <v>MSP</v>
          </cell>
          <cell r="H298" t="str">
            <v>Active</v>
          </cell>
          <cell r="I298">
            <v>10360614</v>
          </cell>
          <cell r="J298" t="e">
            <v>#N/A</v>
          </cell>
          <cell r="K298" t="str">
            <v>Wu, Winston</v>
          </cell>
          <cell r="L298" t="str">
            <v>Wu</v>
          </cell>
          <cell r="M298" t="str">
            <v>Winston</v>
          </cell>
          <cell r="N298">
            <v>44013</v>
          </cell>
          <cell r="O298">
            <v>44377</v>
          </cell>
          <cell r="P298" t="str">
            <v>0771</v>
          </cell>
          <cell r="Q298" t="str">
            <v>MSP</v>
          </cell>
          <cell r="R298">
            <v>40644220</v>
          </cell>
          <cell r="S298" t="str">
            <v/>
          </cell>
          <cell r="T298" t="str">
            <v>NA</v>
          </cell>
          <cell r="V298">
            <v>133224</v>
          </cell>
          <cell r="W298">
            <v>0.8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133224</v>
          </cell>
          <cell r="AC298">
            <v>57096</v>
          </cell>
          <cell r="AD298">
            <v>0</v>
          </cell>
          <cell r="AE298">
            <v>190320</v>
          </cell>
          <cell r="AF298">
            <v>190320</v>
          </cell>
          <cell r="AG298">
            <v>0.8</v>
          </cell>
          <cell r="AH298">
            <v>152256</v>
          </cell>
          <cell r="AI298">
            <v>0</v>
          </cell>
          <cell r="AJ298"/>
          <cell r="AK298"/>
          <cell r="AN298"/>
          <cell r="AO298"/>
          <cell r="AP298"/>
          <cell r="AR298">
            <v>152256</v>
          </cell>
          <cell r="AS298">
            <v>44013</v>
          </cell>
          <cell r="AT298">
            <v>44012</v>
          </cell>
          <cell r="AU298" t="str">
            <v>MSP with PNZ and PSZ</v>
          </cell>
          <cell r="AV298">
            <v>43994</v>
          </cell>
          <cell r="BB298" t="str">
            <v>ARC0273482 - Renewal</v>
          </cell>
          <cell r="BC298" t="str">
            <v>D</v>
          </cell>
          <cell r="BE298" t="str">
            <v>N</v>
          </cell>
          <cell r="BF298"/>
          <cell r="BG298" t="str">
            <v>wiw024@ucsd.edu</v>
          </cell>
          <cell r="BI298">
            <v>0</v>
          </cell>
          <cell r="BJ298">
            <v>31101</v>
          </cell>
          <cell r="BK298">
            <v>12688</v>
          </cell>
          <cell r="BL298">
            <v>8881.6</v>
          </cell>
          <cell r="BM298">
            <v>3806.4</v>
          </cell>
          <cell r="BN298"/>
          <cell r="BR298">
            <v>91.15</v>
          </cell>
          <cell r="BS298">
            <v>5815.37</v>
          </cell>
        </row>
        <row r="299">
          <cell r="A299">
            <v>2021</v>
          </cell>
          <cell r="B299">
            <v>311</v>
          </cell>
          <cell r="C299" t="str">
            <v>Peds</v>
          </cell>
          <cell r="D299" t="str">
            <v>EmMed</v>
          </cell>
          <cell r="F299" t="str">
            <v>Colston</v>
          </cell>
          <cell r="G299" t="str">
            <v>MSP</v>
          </cell>
          <cell r="H299" t="str">
            <v>Leave without Pay</v>
          </cell>
          <cell r="I299">
            <v>10361838</v>
          </cell>
          <cell r="J299" t="e">
            <v>#N/A</v>
          </cell>
          <cell r="K299" t="str">
            <v>Tsai-Tulagan, Bertha</v>
          </cell>
          <cell r="L299" t="str">
            <v>Tsai-Tulagan</v>
          </cell>
          <cell r="M299" t="str">
            <v>Bertha</v>
          </cell>
          <cell r="N299">
            <v>44013</v>
          </cell>
          <cell r="O299">
            <v>44377</v>
          </cell>
          <cell r="P299" t="str">
            <v>0772</v>
          </cell>
          <cell r="Q299" t="str">
            <v>MSP</v>
          </cell>
          <cell r="R299">
            <v>40647629</v>
          </cell>
          <cell r="S299" t="str">
            <v/>
          </cell>
          <cell r="T299" t="str">
            <v>NA</v>
          </cell>
          <cell r="V299">
            <v>91900</v>
          </cell>
          <cell r="W299">
            <v>0.2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91900</v>
          </cell>
          <cell r="AC299">
            <v>0</v>
          </cell>
          <cell r="AD299">
            <v>0</v>
          </cell>
          <cell r="AE299">
            <v>91900</v>
          </cell>
          <cell r="AF299">
            <v>91900</v>
          </cell>
          <cell r="AG299">
            <v>0.2</v>
          </cell>
          <cell r="AH299">
            <v>18380</v>
          </cell>
          <cell r="AI299">
            <v>0</v>
          </cell>
          <cell r="AJ299"/>
          <cell r="AK299"/>
          <cell r="AN299"/>
          <cell r="AO299"/>
          <cell r="AP299"/>
          <cell r="AR299">
            <v>18380</v>
          </cell>
          <cell r="AS299">
            <v>44013</v>
          </cell>
          <cell r="AT299">
            <v>44377</v>
          </cell>
          <cell r="AU299" t="str">
            <v>MSP with PNZ and PSZ</v>
          </cell>
          <cell r="AV299">
            <v>43994</v>
          </cell>
          <cell r="BB299" t="str">
            <v>ARC0273460 - Renewal</v>
          </cell>
          <cell r="BC299" t="str">
            <v>D</v>
          </cell>
          <cell r="BE299" t="str">
            <v>Y</v>
          </cell>
          <cell r="BF299" t="str">
            <v>Sub 2</v>
          </cell>
          <cell r="BG299" t="str">
            <v>bftsai@ucsd.edu</v>
          </cell>
          <cell r="BI299">
            <v>0</v>
          </cell>
          <cell r="BJ299">
            <v>31120</v>
          </cell>
          <cell r="BK299" t="str">
            <v>EcoTime</v>
          </cell>
          <cell r="BL299">
            <v>1531.67</v>
          </cell>
          <cell r="BM299">
            <v>0</v>
          </cell>
          <cell r="BN299"/>
          <cell r="BR299">
            <v>44.01</v>
          </cell>
          <cell r="BS299" t="e">
            <v>#N/A</v>
          </cell>
        </row>
        <row r="300">
          <cell r="A300">
            <v>2021</v>
          </cell>
          <cell r="B300">
            <v>311</v>
          </cell>
          <cell r="C300" t="str">
            <v>Peds</v>
          </cell>
          <cell r="D300" t="str">
            <v>EmMed</v>
          </cell>
          <cell r="F300" t="str">
            <v>Colston</v>
          </cell>
          <cell r="G300" t="str">
            <v>MSP</v>
          </cell>
          <cell r="H300" t="str">
            <v>Active</v>
          </cell>
          <cell r="I300">
            <v>10361890</v>
          </cell>
          <cell r="J300" t="e">
            <v>#N/A</v>
          </cell>
          <cell r="K300" t="str">
            <v>Kantharia, Tina</v>
          </cell>
          <cell r="L300" t="str">
            <v>Kantharia</v>
          </cell>
          <cell r="M300" t="str">
            <v>Tina</v>
          </cell>
          <cell r="N300">
            <v>44013</v>
          </cell>
          <cell r="O300">
            <v>44377</v>
          </cell>
          <cell r="P300" t="str">
            <v>0771</v>
          </cell>
          <cell r="Q300" t="str">
            <v>MSP</v>
          </cell>
          <cell r="R300">
            <v>40643114</v>
          </cell>
          <cell r="S300" t="str">
            <v/>
          </cell>
          <cell r="T300" t="str">
            <v>NA</v>
          </cell>
          <cell r="V300">
            <v>114800</v>
          </cell>
          <cell r="W300">
            <v>0.2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114800</v>
          </cell>
          <cell r="AC300">
            <v>0</v>
          </cell>
          <cell r="AD300">
            <v>0</v>
          </cell>
          <cell r="AE300">
            <v>114800</v>
          </cell>
          <cell r="AF300">
            <v>114800</v>
          </cell>
          <cell r="AG300">
            <v>0.2</v>
          </cell>
          <cell r="AH300">
            <v>22960</v>
          </cell>
          <cell r="AI300">
            <v>0</v>
          </cell>
          <cell r="AJ300"/>
          <cell r="AK300"/>
          <cell r="AN300"/>
          <cell r="AO300"/>
          <cell r="AP300"/>
          <cell r="AR300">
            <v>22960</v>
          </cell>
          <cell r="AS300">
            <v>44013</v>
          </cell>
          <cell r="AT300">
            <v>44377</v>
          </cell>
          <cell r="AU300" t="str">
            <v>MSP with PNZ and PSZ</v>
          </cell>
          <cell r="AV300">
            <v>43997</v>
          </cell>
          <cell r="BB300" t="str">
            <v>ARC0273377 - Renewal</v>
          </cell>
          <cell r="BC300" t="str">
            <v>D</v>
          </cell>
          <cell r="BE300" t="str">
            <v>N</v>
          </cell>
          <cell r="BF300" t="str">
            <v>Sub 2</v>
          </cell>
          <cell r="BG300" t="str">
            <v>tih003@ucsd.edu</v>
          </cell>
          <cell r="BH300" t="str">
            <v>Rady's
Variable- No EcoTime needed/Incentive Only</v>
          </cell>
          <cell r="BI300">
            <v>0</v>
          </cell>
          <cell r="BJ300">
            <v>31100</v>
          </cell>
          <cell r="BK300" t="str">
            <v>EcoTime</v>
          </cell>
          <cell r="BL300">
            <v>1913.33</v>
          </cell>
          <cell r="BM300">
            <v>0</v>
          </cell>
          <cell r="BN300"/>
          <cell r="BR300">
            <v>54.98</v>
          </cell>
          <cell r="BS300" t="e">
            <v>#N/A</v>
          </cell>
        </row>
        <row r="301">
          <cell r="A301">
            <v>2021</v>
          </cell>
          <cell r="B301">
            <v>311</v>
          </cell>
          <cell r="C301" t="str">
            <v>Peds</v>
          </cell>
          <cell r="D301" t="str">
            <v>EmMed</v>
          </cell>
          <cell r="F301" t="str">
            <v>Colston</v>
          </cell>
          <cell r="G301" t="str">
            <v>MSP</v>
          </cell>
          <cell r="H301" t="str">
            <v>Active</v>
          </cell>
          <cell r="I301">
            <v>10362531</v>
          </cell>
          <cell r="J301" t="e">
            <v>#N/A</v>
          </cell>
          <cell r="K301" t="str">
            <v>Ratnayake, Kristin</v>
          </cell>
          <cell r="L301" t="str">
            <v>Ratnayake</v>
          </cell>
          <cell r="M301" t="str">
            <v>Kristin</v>
          </cell>
          <cell r="N301">
            <v>43984</v>
          </cell>
          <cell r="O301">
            <v>44348</v>
          </cell>
          <cell r="P301" t="str">
            <v>0772</v>
          </cell>
          <cell r="Q301" t="str">
            <v>MSP</v>
          </cell>
          <cell r="R301">
            <v>40659883</v>
          </cell>
          <cell r="S301" t="str">
            <v/>
          </cell>
          <cell r="T301" t="str">
            <v>NA</v>
          </cell>
          <cell r="V301">
            <v>91900</v>
          </cell>
          <cell r="W301">
            <v>0.2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91900</v>
          </cell>
          <cell r="AC301">
            <v>0</v>
          </cell>
          <cell r="AD301">
            <v>0</v>
          </cell>
          <cell r="AE301">
            <v>91900</v>
          </cell>
          <cell r="AF301">
            <v>91900</v>
          </cell>
          <cell r="AG301">
            <v>0.2</v>
          </cell>
          <cell r="AH301">
            <v>18380</v>
          </cell>
          <cell r="AI301">
            <v>0</v>
          </cell>
          <cell r="AJ301"/>
          <cell r="AK301"/>
          <cell r="AN301"/>
          <cell r="AO301"/>
          <cell r="AP301"/>
          <cell r="AR301">
            <v>18380</v>
          </cell>
          <cell r="AS301">
            <v>43984</v>
          </cell>
          <cell r="AT301">
            <v>44348</v>
          </cell>
          <cell r="AU301" t="str">
            <v>MSP with PNZ and PSZ</v>
          </cell>
          <cell r="AV301">
            <v>43957</v>
          </cell>
          <cell r="AW301" t="str">
            <v>Taylor, J.</v>
          </cell>
          <cell r="BB301" t="str">
            <v>ARC0277236 / 40659883</v>
          </cell>
          <cell r="BC301" t="str">
            <v>D</v>
          </cell>
          <cell r="BE301" t="str">
            <v>N</v>
          </cell>
          <cell r="BF301" t="str">
            <v>Sub 2</v>
          </cell>
          <cell r="BG301" t="str">
            <v>kratnayake@ucsd.edu</v>
          </cell>
          <cell r="BH301" t="str">
            <v>Dept to submit PNZ/PSZ payments; no MTE needed</v>
          </cell>
          <cell r="BI301">
            <v>1</v>
          </cell>
          <cell r="BJ301">
            <v>31100</v>
          </cell>
          <cell r="BK301" t="str">
            <v>EcoTime</v>
          </cell>
          <cell r="BL301">
            <v>1531.67</v>
          </cell>
          <cell r="BM301">
            <v>0</v>
          </cell>
          <cell r="BN301"/>
          <cell r="BR301">
            <v>44.01</v>
          </cell>
          <cell r="BS301" t="e">
            <v>#N/A</v>
          </cell>
        </row>
        <row r="302">
          <cell r="A302">
            <v>2021</v>
          </cell>
          <cell r="B302">
            <v>311</v>
          </cell>
          <cell r="C302" t="str">
            <v>Peds</v>
          </cell>
          <cell r="D302" t="str">
            <v>EmMed</v>
          </cell>
          <cell r="F302" t="str">
            <v>Colston</v>
          </cell>
          <cell r="G302" t="str">
            <v>MSP</v>
          </cell>
          <cell r="H302" t="str">
            <v>Active</v>
          </cell>
          <cell r="I302">
            <v>10362607</v>
          </cell>
          <cell r="J302" t="e">
            <v>#N/A</v>
          </cell>
          <cell r="K302" t="str">
            <v>Starling, Suzanne Patricia</v>
          </cell>
          <cell r="L302" t="str">
            <v>Starling</v>
          </cell>
          <cell r="M302" t="str">
            <v>Suzanne Patricia</v>
          </cell>
          <cell r="N302">
            <v>44013</v>
          </cell>
          <cell r="O302">
            <v>44377</v>
          </cell>
          <cell r="P302" t="str">
            <v>0770</v>
          </cell>
          <cell r="Q302" t="str">
            <v>MSP</v>
          </cell>
          <cell r="R302">
            <v>40659986</v>
          </cell>
          <cell r="S302" t="str">
            <v/>
          </cell>
          <cell r="T302" t="str">
            <v>NA</v>
          </cell>
          <cell r="V302">
            <v>212392</v>
          </cell>
          <cell r="W302">
            <v>1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212392</v>
          </cell>
          <cell r="AC302">
            <v>73608</v>
          </cell>
          <cell r="AD302">
            <v>0</v>
          </cell>
          <cell r="AE302">
            <v>286000</v>
          </cell>
          <cell r="AF302">
            <v>286000</v>
          </cell>
          <cell r="AG302">
            <v>1</v>
          </cell>
          <cell r="AH302">
            <v>286000</v>
          </cell>
          <cell r="AI302">
            <v>0</v>
          </cell>
          <cell r="AJ302"/>
          <cell r="AK302"/>
          <cell r="AN302"/>
          <cell r="AO302"/>
          <cell r="AP302"/>
          <cell r="AR302">
            <v>286000</v>
          </cell>
          <cell r="AS302">
            <v>44013</v>
          </cell>
          <cell r="AT302">
            <v>44377</v>
          </cell>
          <cell r="AU302" t="str">
            <v>MSP with PNZ and PSZ</v>
          </cell>
          <cell r="AV302">
            <v>43934</v>
          </cell>
          <cell r="BB302" t="str">
            <v>ARC0273567 - Renewal</v>
          </cell>
          <cell r="BC302" t="str">
            <v>M</v>
          </cell>
          <cell r="BE302" t="str">
            <v>N</v>
          </cell>
          <cell r="BF302"/>
          <cell r="BG302" t="str">
            <v>sstarling@rchsd.org</v>
          </cell>
          <cell r="BH302" t="str">
            <v>12/1/17 - ARC0208160 - Requested to have MTE reminders sent to
sstarling@rchsd.orgSL 
Exception: Div of EM eff 8/14/18 but dept confirmed to continue accruing/report (ARC0223673).</v>
          </cell>
          <cell r="BI302">
            <v>1</v>
          </cell>
          <cell r="BJ302">
            <v>31100</v>
          </cell>
          <cell r="BK302">
            <v>23833.33</v>
          </cell>
          <cell r="BL302">
            <v>17699.330000000002</v>
          </cell>
          <cell r="BM302">
            <v>6134</v>
          </cell>
          <cell r="BN302"/>
          <cell r="BR302">
            <v>136.97</v>
          </cell>
          <cell r="BS302">
            <v>13932.588400000001</v>
          </cell>
        </row>
        <row r="303">
          <cell r="A303">
            <v>2021</v>
          </cell>
          <cell r="B303">
            <v>311</v>
          </cell>
          <cell r="C303" t="str">
            <v>Peds</v>
          </cell>
          <cell r="D303" t="str">
            <v>EmMed</v>
          </cell>
          <cell r="F303" t="str">
            <v>Colston</v>
          </cell>
          <cell r="G303" t="str">
            <v>MSP</v>
          </cell>
          <cell r="H303" t="str">
            <v>Active</v>
          </cell>
          <cell r="I303">
            <v>10363162</v>
          </cell>
          <cell r="J303" t="e">
            <v>#N/A</v>
          </cell>
          <cell r="K303" t="str">
            <v>Ranasuriya, Dunisha Gayani</v>
          </cell>
          <cell r="L303" t="str">
            <v>Ranasuriya</v>
          </cell>
          <cell r="M303" t="str">
            <v>Dunisha Gayani</v>
          </cell>
          <cell r="N303">
            <v>44013</v>
          </cell>
          <cell r="O303">
            <v>44377</v>
          </cell>
          <cell r="P303" t="str">
            <v>0771</v>
          </cell>
          <cell r="Q303" t="str">
            <v>MSP</v>
          </cell>
          <cell r="R303">
            <v>40660236</v>
          </cell>
          <cell r="S303" t="str">
            <v/>
          </cell>
          <cell r="T303" t="str">
            <v>NA</v>
          </cell>
          <cell r="V303">
            <v>150808</v>
          </cell>
          <cell r="W303">
            <v>0.6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150808</v>
          </cell>
          <cell r="AC303">
            <v>64632</v>
          </cell>
          <cell r="AD303">
            <v>0</v>
          </cell>
          <cell r="AE303">
            <v>215440</v>
          </cell>
          <cell r="AF303">
            <v>215440</v>
          </cell>
          <cell r="AG303">
            <v>0.6</v>
          </cell>
          <cell r="AH303">
            <v>129264</v>
          </cell>
          <cell r="AI303">
            <v>0</v>
          </cell>
          <cell r="AJ303"/>
          <cell r="AK303"/>
          <cell r="AN303"/>
          <cell r="AO303"/>
          <cell r="AP303"/>
          <cell r="AR303">
            <v>129264</v>
          </cell>
          <cell r="AS303">
            <v>44013</v>
          </cell>
          <cell r="AT303">
            <v>44377</v>
          </cell>
          <cell r="AU303" t="str">
            <v>MSP with PNZ and PSZ</v>
          </cell>
          <cell r="AV303">
            <v>43998</v>
          </cell>
          <cell r="BB303" t="str">
            <v>ARC0273522 - Renewal</v>
          </cell>
          <cell r="BC303" t="str">
            <v>D</v>
          </cell>
          <cell r="BE303" t="str">
            <v>N</v>
          </cell>
          <cell r="BF303"/>
          <cell r="BG303" t="str">
            <v>dranasuriya@ucsd.edu</v>
          </cell>
          <cell r="BI303">
            <v>1</v>
          </cell>
          <cell r="BJ303">
            <v>31100</v>
          </cell>
          <cell r="BK303">
            <v>10772</v>
          </cell>
          <cell r="BL303">
            <v>7540.4</v>
          </cell>
          <cell r="BM303">
            <v>3231.6</v>
          </cell>
          <cell r="BN303"/>
          <cell r="BR303">
            <v>103.18</v>
          </cell>
          <cell r="BS303">
            <v>7452.6914000000006</v>
          </cell>
        </row>
        <row r="304">
          <cell r="A304">
            <v>2021</v>
          </cell>
          <cell r="B304">
            <v>311</v>
          </cell>
          <cell r="C304" t="str">
            <v>Peds</v>
          </cell>
          <cell r="D304" t="str">
            <v>EmMed</v>
          </cell>
          <cell r="F304" t="str">
            <v>Colston</v>
          </cell>
          <cell r="G304" t="str">
            <v>MSP</v>
          </cell>
          <cell r="H304" t="str">
            <v>Active</v>
          </cell>
          <cell r="I304">
            <v>10363664</v>
          </cell>
          <cell r="J304" t="e">
            <v>#N/A</v>
          </cell>
          <cell r="K304" t="str">
            <v>Traut, Joel</v>
          </cell>
          <cell r="L304" t="str">
            <v>Traut</v>
          </cell>
          <cell r="M304" t="str">
            <v>Joel</v>
          </cell>
          <cell r="N304">
            <v>44013</v>
          </cell>
          <cell r="O304">
            <v>44377</v>
          </cell>
          <cell r="P304" t="str">
            <v>0772</v>
          </cell>
          <cell r="Q304" t="str">
            <v>MSP</v>
          </cell>
          <cell r="R304">
            <v>40660828</v>
          </cell>
          <cell r="S304" t="str">
            <v/>
          </cell>
          <cell r="T304" t="str">
            <v>NA</v>
          </cell>
          <cell r="V304">
            <v>91900</v>
          </cell>
          <cell r="W304">
            <v>0.2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91900</v>
          </cell>
          <cell r="AC304">
            <v>0</v>
          </cell>
          <cell r="AD304">
            <v>0</v>
          </cell>
          <cell r="AE304">
            <v>91900</v>
          </cell>
          <cell r="AF304">
            <v>91900</v>
          </cell>
          <cell r="AG304">
            <v>0.2</v>
          </cell>
          <cell r="AH304">
            <v>18380</v>
          </cell>
          <cell r="AI304">
            <v>0</v>
          </cell>
          <cell r="AJ304"/>
          <cell r="AK304"/>
          <cell r="AN304"/>
          <cell r="AO304"/>
          <cell r="AP304"/>
          <cell r="AR304">
            <v>18380</v>
          </cell>
          <cell r="AS304">
            <v>44013</v>
          </cell>
          <cell r="AT304">
            <v>44377</v>
          </cell>
          <cell r="AU304" t="str">
            <v>MSP with PNZ and PSZ</v>
          </cell>
          <cell r="AV304">
            <v>43997</v>
          </cell>
          <cell r="BB304" t="str">
            <v>ARC0273466 - Renewal</v>
          </cell>
          <cell r="BC304" t="str">
            <v>D</v>
          </cell>
          <cell r="BE304" t="str">
            <v>N</v>
          </cell>
          <cell r="BF304" t="str">
            <v>Sub 2</v>
          </cell>
          <cell r="BG304" t="str">
            <v>jtraut@ucsd.edu</v>
          </cell>
          <cell r="BH304" t="str">
            <v>Rady's</v>
          </cell>
          <cell r="BI304">
            <v>1</v>
          </cell>
          <cell r="BJ304">
            <v>31100</v>
          </cell>
          <cell r="BK304" t="str">
            <v>EcoTime</v>
          </cell>
          <cell r="BL304">
            <v>1531.67</v>
          </cell>
          <cell r="BM304">
            <v>0</v>
          </cell>
          <cell r="BN304"/>
          <cell r="BR304">
            <v>44.01</v>
          </cell>
          <cell r="BS304">
            <v>264.06</v>
          </cell>
        </row>
        <row r="305">
          <cell r="A305">
            <v>2021</v>
          </cell>
          <cell r="B305">
            <v>311</v>
          </cell>
          <cell r="C305" t="str">
            <v>Peds</v>
          </cell>
          <cell r="D305" t="str">
            <v>EmMed</v>
          </cell>
          <cell r="F305" t="str">
            <v>Colston</v>
          </cell>
          <cell r="G305" t="str">
            <v>MSP</v>
          </cell>
          <cell r="H305" t="str">
            <v>Active</v>
          </cell>
          <cell r="I305">
            <v>10363919</v>
          </cell>
          <cell r="J305" t="e">
            <v>#N/A</v>
          </cell>
          <cell r="K305" t="str">
            <v>Vane, Jackson</v>
          </cell>
          <cell r="L305" t="str">
            <v>Vane</v>
          </cell>
          <cell r="M305" t="str">
            <v>Jackson</v>
          </cell>
          <cell r="N305">
            <v>44013</v>
          </cell>
          <cell r="O305">
            <v>44377</v>
          </cell>
          <cell r="P305" t="str">
            <v>0771</v>
          </cell>
          <cell r="Q305" t="str">
            <v>MSP</v>
          </cell>
          <cell r="R305">
            <v>40661130</v>
          </cell>
          <cell r="S305" t="str">
            <v/>
          </cell>
          <cell r="T305" t="str">
            <v>NA</v>
          </cell>
          <cell r="V305">
            <v>151868</v>
          </cell>
          <cell r="W305">
            <v>0.8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151868</v>
          </cell>
          <cell r="AC305">
            <v>43452</v>
          </cell>
          <cell r="AD305">
            <v>0</v>
          </cell>
          <cell r="AE305">
            <v>195320</v>
          </cell>
          <cell r="AF305">
            <v>195320</v>
          </cell>
          <cell r="AG305">
            <v>0.8</v>
          </cell>
          <cell r="AH305">
            <v>156256</v>
          </cell>
          <cell r="AI305">
            <v>0</v>
          </cell>
          <cell r="AJ305"/>
          <cell r="AK305"/>
          <cell r="AN305"/>
          <cell r="AO305"/>
          <cell r="AP305"/>
          <cell r="AR305">
            <v>156256</v>
          </cell>
          <cell r="AS305">
            <v>44013</v>
          </cell>
          <cell r="AT305">
            <v>44377</v>
          </cell>
          <cell r="AU305" t="str">
            <v>MSP with PNZ and PSZ</v>
          </cell>
          <cell r="AV305">
            <v>43991</v>
          </cell>
          <cell r="BB305" t="str">
            <v>ARC0273424 - Renewal</v>
          </cell>
          <cell r="BC305" t="str">
            <v>D</v>
          </cell>
          <cell r="BE305" t="str">
            <v>N</v>
          </cell>
          <cell r="BF305"/>
          <cell r="BG305" t="str">
            <v>jvane@ucsd.edu</v>
          </cell>
          <cell r="BI305">
            <v>1</v>
          </cell>
          <cell r="BJ305">
            <v>31100</v>
          </cell>
          <cell r="BK305">
            <v>13021.33</v>
          </cell>
          <cell r="BL305">
            <v>10124.530000000001</v>
          </cell>
          <cell r="BM305">
            <v>2896.8</v>
          </cell>
          <cell r="BN305"/>
          <cell r="BR305">
            <v>93.54</v>
          </cell>
          <cell r="BS305">
            <v>6803.1642000000011</v>
          </cell>
        </row>
        <row r="306">
          <cell r="A306">
            <v>2021</v>
          </cell>
          <cell r="B306">
            <v>311</v>
          </cell>
          <cell r="C306" t="str">
            <v>Peds</v>
          </cell>
          <cell r="D306" t="str">
            <v>EmMed</v>
          </cell>
          <cell r="F306" t="str">
            <v>Colston</v>
          </cell>
          <cell r="G306" t="str">
            <v>MSP</v>
          </cell>
          <cell r="H306" t="str">
            <v>Active</v>
          </cell>
          <cell r="I306">
            <v>10363932</v>
          </cell>
          <cell r="J306" t="e">
            <v>#N/A</v>
          </cell>
          <cell r="K306" t="str">
            <v>Vanstone, Michelle Beth</v>
          </cell>
          <cell r="L306" t="str">
            <v>Vanstone</v>
          </cell>
          <cell r="M306" t="str">
            <v>Michelle Beth</v>
          </cell>
          <cell r="N306">
            <v>44013</v>
          </cell>
          <cell r="O306">
            <v>44377</v>
          </cell>
          <cell r="P306" t="str">
            <v>0771</v>
          </cell>
          <cell r="Q306" t="str">
            <v>MSP</v>
          </cell>
          <cell r="R306">
            <v>40661132</v>
          </cell>
          <cell r="S306" t="str">
            <v/>
          </cell>
          <cell r="T306" t="str">
            <v>NA</v>
          </cell>
          <cell r="V306">
            <v>124733</v>
          </cell>
          <cell r="W306">
            <v>0.3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124733</v>
          </cell>
          <cell r="AC306">
            <v>48267</v>
          </cell>
          <cell r="AD306">
            <v>0</v>
          </cell>
          <cell r="AE306">
            <v>173000</v>
          </cell>
          <cell r="AF306">
            <v>173000</v>
          </cell>
          <cell r="AG306">
            <v>0.3</v>
          </cell>
          <cell r="AH306">
            <v>51900</v>
          </cell>
          <cell r="AI306">
            <v>0</v>
          </cell>
          <cell r="AJ306"/>
          <cell r="AK306"/>
          <cell r="AN306"/>
          <cell r="AO306"/>
          <cell r="AP306"/>
          <cell r="AR306">
            <v>51900</v>
          </cell>
          <cell r="AS306">
            <v>44013</v>
          </cell>
          <cell r="AT306">
            <v>44377</v>
          </cell>
          <cell r="AU306" t="str">
            <v>MSP with PNZ and PSZ</v>
          </cell>
          <cell r="AV306">
            <v>43980</v>
          </cell>
          <cell r="BB306" t="str">
            <v>ARC0273455 - Renewal</v>
          </cell>
          <cell r="BC306" t="str">
            <v>N</v>
          </cell>
          <cell r="BE306" t="str">
            <v>N</v>
          </cell>
          <cell r="BF306"/>
          <cell r="BG306" t="str">
            <v>mvanstone@ucsd.edu</v>
          </cell>
          <cell r="BH306" t="str">
            <v>Split div of EM &amp; Endo; no MTE reporting needed (ARC0235227)</v>
          </cell>
          <cell r="BI306">
            <v>1</v>
          </cell>
          <cell r="BJ306">
            <v>31100</v>
          </cell>
          <cell r="BK306">
            <v>4325</v>
          </cell>
          <cell r="BL306">
            <v>3118.33</v>
          </cell>
          <cell r="BM306">
            <v>1206.68</v>
          </cell>
          <cell r="BN306"/>
          <cell r="BR306">
            <v>82.85</v>
          </cell>
          <cell r="BS306" t="e">
            <v>#N/A</v>
          </cell>
        </row>
        <row r="307">
          <cell r="A307">
            <v>2021</v>
          </cell>
          <cell r="B307">
            <v>311</v>
          </cell>
          <cell r="C307" t="str">
            <v>Peds</v>
          </cell>
          <cell r="D307" t="str">
            <v>EmMed</v>
          </cell>
          <cell r="F307" t="str">
            <v>Colston</v>
          </cell>
          <cell r="G307" t="str">
            <v>MSP</v>
          </cell>
          <cell r="H307" t="str">
            <v>Active</v>
          </cell>
          <cell r="I307">
            <v>10364371</v>
          </cell>
          <cell r="J307" t="e">
            <v>#N/A</v>
          </cell>
          <cell r="K307" t="str">
            <v>Campbell, Sara Sadrzadeh</v>
          </cell>
          <cell r="L307" t="str">
            <v>Campbell</v>
          </cell>
          <cell r="M307" t="str">
            <v>Sara Sadrzadeh</v>
          </cell>
          <cell r="N307">
            <v>44013</v>
          </cell>
          <cell r="O307">
            <v>44377</v>
          </cell>
          <cell r="P307" t="str">
            <v>0771</v>
          </cell>
          <cell r="Q307" t="str">
            <v>MSP</v>
          </cell>
          <cell r="R307">
            <v>40661364</v>
          </cell>
          <cell r="S307" t="str">
            <v/>
          </cell>
          <cell r="T307" t="str">
            <v>NA</v>
          </cell>
          <cell r="V307">
            <v>126247</v>
          </cell>
          <cell r="W307">
            <v>0.5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126247</v>
          </cell>
          <cell r="AC307">
            <v>35253</v>
          </cell>
          <cell r="AD307">
            <v>0</v>
          </cell>
          <cell r="AE307">
            <v>161500</v>
          </cell>
          <cell r="AF307">
            <v>161500</v>
          </cell>
          <cell r="AG307">
            <v>0.5</v>
          </cell>
          <cell r="AH307">
            <v>80750</v>
          </cell>
          <cell r="AI307">
            <v>0</v>
          </cell>
          <cell r="AJ307"/>
          <cell r="AK307"/>
          <cell r="AN307"/>
          <cell r="AO307"/>
          <cell r="AP307"/>
          <cell r="AR307">
            <v>80750</v>
          </cell>
          <cell r="AS307">
            <v>44013</v>
          </cell>
          <cell r="AT307">
            <v>44377</v>
          </cell>
          <cell r="AU307" t="str">
            <v>MSP with PNZ and PSZ</v>
          </cell>
          <cell r="AV307">
            <v>43993</v>
          </cell>
          <cell r="BB307" t="str">
            <v>ARC0273414 - Renewal</v>
          </cell>
          <cell r="BC307" t="str">
            <v>D</v>
          </cell>
          <cell r="BE307" t="str">
            <v>N</v>
          </cell>
          <cell r="BF307"/>
          <cell r="BG307" t="str">
            <v>sasadrzadeh@ucsd.edu</v>
          </cell>
          <cell r="BI307">
            <v>1</v>
          </cell>
          <cell r="BJ307">
            <v>31100</v>
          </cell>
          <cell r="BK307">
            <v>6729.17</v>
          </cell>
          <cell r="BL307">
            <v>5260.29</v>
          </cell>
          <cell r="BM307">
            <v>1468.88</v>
          </cell>
          <cell r="BN307"/>
          <cell r="BR307">
            <v>77.349999999999994</v>
          </cell>
          <cell r="BS307">
            <v>4676.5810000000001</v>
          </cell>
        </row>
        <row r="308">
          <cell r="A308">
            <v>2021</v>
          </cell>
          <cell r="B308">
            <v>311</v>
          </cell>
          <cell r="C308" t="str">
            <v>Peds</v>
          </cell>
          <cell r="D308" t="str">
            <v>EmMed</v>
          </cell>
          <cell r="F308" t="str">
            <v>Colston</v>
          </cell>
          <cell r="G308" t="str">
            <v>MSP</v>
          </cell>
          <cell r="H308" t="str">
            <v>Active</v>
          </cell>
          <cell r="I308">
            <v>10364447</v>
          </cell>
          <cell r="J308" t="e">
            <v>#N/A</v>
          </cell>
          <cell r="K308" t="str">
            <v>Wai, Shannon</v>
          </cell>
          <cell r="L308" t="str">
            <v>Wai</v>
          </cell>
          <cell r="M308" t="str">
            <v>Shannon</v>
          </cell>
          <cell r="N308">
            <v>43988</v>
          </cell>
          <cell r="O308">
            <v>44352</v>
          </cell>
          <cell r="P308" t="str">
            <v>0772</v>
          </cell>
          <cell r="Q308" t="str">
            <v>MSP</v>
          </cell>
          <cell r="R308">
            <v>40665825</v>
          </cell>
          <cell r="S308" t="str">
            <v/>
          </cell>
          <cell r="T308" t="str">
            <v>NA</v>
          </cell>
          <cell r="V308">
            <v>91900</v>
          </cell>
          <cell r="W308">
            <v>0.2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91900</v>
          </cell>
          <cell r="AC308">
            <v>0</v>
          </cell>
          <cell r="AD308">
            <v>0</v>
          </cell>
          <cell r="AE308">
            <v>91900</v>
          </cell>
          <cell r="AF308">
            <v>91900</v>
          </cell>
          <cell r="AG308">
            <v>0.2</v>
          </cell>
          <cell r="AH308">
            <v>18380</v>
          </cell>
          <cell r="AI308">
            <v>0</v>
          </cell>
          <cell r="AJ308"/>
          <cell r="AK308"/>
          <cell r="AN308"/>
          <cell r="AO308"/>
          <cell r="AP308"/>
          <cell r="AR308">
            <v>18380</v>
          </cell>
          <cell r="AS308">
            <v>43988</v>
          </cell>
          <cell r="AT308">
            <v>44352</v>
          </cell>
          <cell r="AU308" t="str">
            <v>MSP with PSZ only</v>
          </cell>
          <cell r="AV308">
            <v>43927</v>
          </cell>
          <cell r="AW308" t="str">
            <v>Colston, S.</v>
          </cell>
          <cell r="AY308" t="str">
            <v>Missing FSW</v>
          </cell>
          <cell r="BB308" t="str">
            <v>ARC0283663 - Transition from Faculty to MSP appointment eff 6/6/2020</v>
          </cell>
          <cell r="BC308" t="str">
            <v>N</v>
          </cell>
          <cell r="BE308" t="str">
            <v>N</v>
          </cell>
          <cell r="BF308" t="str">
            <v>Sub 2</v>
          </cell>
          <cell r="BG308" t="str">
            <v>swai@ucsd.edu</v>
          </cell>
          <cell r="BI308">
            <v>1</v>
          </cell>
          <cell r="BJ308">
            <v>31100</v>
          </cell>
          <cell r="BK308" t="str">
            <v>EcoTime</v>
          </cell>
          <cell r="BL308">
            <v>1531.67</v>
          </cell>
          <cell r="BM308">
            <v>0</v>
          </cell>
          <cell r="BN308"/>
          <cell r="BR308">
            <v>44.01</v>
          </cell>
          <cell r="BS308">
            <v>616.14</v>
          </cell>
        </row>
        <row r="309">
          <cell r="A309">
            <v>2021</v>
          </cell>
          <cell r="B309">
            <v>311</v>
          </cell>
          <cell r="C309" t="str">
            <v>Peds</v>
          </cell>
          <cell r="D309" t="str">
            <v>EmMed</v>
          </cell>
          <cell r="F309" t="str">
            <v>Colston</v>
          </cell>
          <cell r="G309" t="str">
            <v>MSP</v>
          </cell>
          <cell r="H309" t="str">
            <v>Active</v>
          </cell>
          <cell r="I309">
            <v>10364554</v>
          </cell>
          <cell r="J309" t="e">
            <v>#N/A</v>
          </cell>
          <cell r="K309" t="str">
            <v>Pierce, Matthew Alan</v>
          </cell>
          <cell r="L309" t="str">
            <v>Pierce</v>
          </cell>
          <cell r="M309" t="str">
            <v>Matthew Alan</v>
          </cell>
          <cell r="N309">
            <v>44013</v>
          </cell>
          <cell r="O309">
            <v>44377</v>
          </cell>
          <cell r="P309" t="str">
            <v>0771</v>
          </cell>
          <cell r="Q309" t="str">
            <v>MSP</v>
          </cell>
          <cell r="R309">
            <v>40657509</v>
          </cell>
          <cell r="S309" t="str">
            <v/>
          </cell>
          <cell r="T309" t="str">
            <v>NA</v>
          </cell>
          <cell r="V309">
            <v>118821</v>
          </cell>
          <cell r="W309">
            <v>0.5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118821</v>
          </cell>
          <cell r="AC309">
            <v>42679</v>
          </cell>
          <cell r="AD309">
            <v>0</v>
          </cell>
          <cell r="AE309">
            <v>161500</v>
          </cell>
          <cell r="AF309">
            <v>161500</v>
          </cell>
          <cell r="AG309">
            <v>0.5</v>
          </cell>
          <cell r="AH309">
            <v>80750</v>
          </cell>
          <cell r="AI309">
            <v>0</v>
          </cell>
          <cell r="AJ309"/>
          <cell r="AK309"/>
          <cell r="AN309"/>
          <cell r="AO309"/>
          <cell r="AP309"/>
          <cell r="AR309">
            <v>80750</v>
          </cell>
          <cell r="AS309">
            <v>44013</v>
          </cell>
          <cell r="AT309">
            <v>44377</v>
          </cell>
          <cell r="AU309" t="str">
            <v>MSP with PNZ and PSZ</v>
          </cell>
          <cell r="AV309">
            <v>43997</v>
          </cell>
          <cell r="BB309" t="str">
            <v>ARC0273423 - Renewal</v>
          </cell>
          <cell r="BC309" t="str">
            <v>D</v>
          </cell>
          <cell r="BE309" t="str">
            <v>N</v>
          </cell>
          <cell r="BF309"/>
          <cell r="BG309" t="str">
            <v>mapierce@ucsd.edu</v>
          </cell>
          <cell r="BI309">
            <v>1</v>
          </cell>
          <cell r="BJ309">
            <v>31100</v>
          </cell>
          <cell r="BK309">
            <v>6729.17</v>
          </cell>
          <cell r="BL309">
            <v>4950.88</v>
          </cell>
          <cell r="BM309">
            <v>1778.29</v>
          </cell>
          <cell r="BN309"/>
          <cell r="BR309">
            <v>77.349999999999994</v>
          </cell>
          <cell r="BS309">
            <v>4401.9884999999995</v>
          </cell>
        </row>
        <row r="310">
          <cell r="A310">
            <v>2021</v>
          </cell>
          <cell r="B310">
            <v>311</v>
          </cell>
          <cell r="C310" t="str">
            <v>Peds</v>
          </cell>
          <cell r="D310" t="str">
            <v>EmMed</v>
          </cell>
          <cell r="F310" t="str">
            <v>Colston</v>
          </cell>
          <cell r="G310" t="str">
            <v>MSP</v>
          </cell>
          <cell r="H310" t="str">
            <v>Active</v>
          </cell>
          <cell r="I310">
            <v>10364783</v>
          </cell>
          <cell r="J310" t="e">
            <v>#N/A</v>
          </cell>
          <cell r="K310" t="str">
            <v>Wang, Emily Julia</v>
          </cell>
          <cell r="L310" t="str">
            <v>Wang</v>
          </cell>
          <cell r="M310" t="str">
            <v>Emily Julia</v>
          </cell>
          <cell r="N310">
            <v>44013</v>
          </cell>
          <cell r="O310">
            <v>44377</v>
          </cell>
          <cell r="P310" t="str">
            <v>0771</v>
          </cell>
          <cell r="Q310" t="str">
            <v>MSP</v>
          </cell>
          <cell r="R310">
            <v>40661511</v>
          </cell>
          <cell r="S310" t="str">
            <v/>
          </cell>
          <cell r="T310" t="str">
            <v>NA</v>
          </cell>
          <cell r="V310">
            <v>114800</v>
          </cell>
          <cell r="W310">
            <v>0.2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114800</v>
          </cell>
          <cell r="AC310">
            <v>0</v>
          </cell>
          <cell r="AD310">
            <v>0</v>
          </cell>
          <cell r="AE310">
            <v>114800</v>
          </cell>
          <cell r="AF310">
            <v>114800</v>
          </cell>
          <cell r="AG310">
            <v>0.2</v>
          </cell>
          <cell r="AH310">
            <v>22960</v>
          </cell>
          <cell r="AI310">
            <v>0</v>
          </cell>
          <cell r="AJ310"/>
          <cell r="AK310"/>
          <cell r="AN310"/>
          <cell r="AO310"/>
          <cell r="AP310"/>
          <cell r="AR310">
            <v>22960</v>
          </cell>
          <cell r="AS310">
            <v>44013</v>
          </cell>
          <cell r="AT310">
            <v>44012</v>
          </cell>
          <cell r="AU310" t="str">
            <v>MSP with PNZ and PSZ</v>
          </cell>
          <cell r="AV310">
            <v>43951</v>
          </cell>
          <cell r="BB310" t="str">
            <v>ARC0273238 - Renewal</v>
          </cell>
          <cell r="BC310" t="str">
            <v>D</v>
          </cell>
          <cell r="BE310" t="str">
            <v>N</v>
          </cell>
          <cell r="BF310" t="str">
            <v>Sub 2</v>
          </cell>
          <cell r="BG310" t="str">
            <v>ejwang@ucsd.edu</v>
          </cell>
          <cell r="BI310">
            <v>1</v>
          </cell>
          <cell r="BJ310">
            <v>31100</v>
          </cell>
          <cell r="BK310" t="str">
            <v>EcoTime</v>
          </cell>
          <cell r="BL310">
            <v>1913.33</v>
          </cell>
          <cell r="BM310">
            <v>0</v>
          </cell>
          <cell r="BN310"/>
          <cell r="BR310">
            <v>54.98</v>
          </cell>
          <cell r="BS310" t="e">
            <v>#N/A</v>
          </cell>
        </row>
        <row r="311">
          <cell r="A311">
            <v>2021</v>
          </cell>
          <cell r="B311">
            <v>311</v>
          </cell>
          <cell r="C311" t="str">
            <v>Peds</v>
          </cell>
          <cell r="D311" t="str">
            <v>EmMed</v>
          </cell>
          <cell r="F311" t="str">
            <v>Colston</v>
          </cell>
          <cell r="G311" t="str">
            <v>MSP</v>
          </cell>
          <cell r="H311" t="str">
            <v>Active</v>
          </cell>
          <cell r="I311">
            <v>10365212</v>
          </cell>
          <cell r="J311" t="e">
            <v>#N/A</v>
          </cell>
          <cell r="K311" t="str">
            <v>Tiller, Jennifer</v>
          </cell>
          <cell r="L311" t="str">
            <v>Tiller</v>
          </cell>
          <cell r="M311" t="str">
            <v>Jennifer</v>
          </cell>
          <cell r="N311">
            <v>44013</v>
          </cell>
          <cell r="O311">
            <v>44377</v>
          </cell>
          <cell r="P311" t="str">
            <v>0772</v>
          </cell>
          <cell r="Q311" t="str">
            <v>MSP</v>
          </cell>
          <cell r="R311">
            <v>40661723</v>
          </cell>
          <cell r="S311" t="str">
            <v/>
          </cell>
          <cell r="T311" t="str">
            <v>NA</v>
          </cell>
          <cell r="V311">
            <v>91900</v>
          </cell>
          <cell r="W311">
            <v>0.2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91900</v>
          </cell>
          <cell r="AC311">
            <v>0</v>
          </cell>
          <cell r="AD311">
            <v>0</v>
          </cell>
          <cell r="AE311">
            <v>91900</v>
          </cell>
          <cell r="AF311">
            <v>91900</v>
          </cell>
          <cell r="AG311">
            <v>0.2</v>
          </cell>
          <cell r="AH311">
            <v>18380</v>
          </cell>
          <cell r="AI311">
            <v>0</v>
          </cell>
          <cell r="AJ311"/>
          <cell r="AK311"/>
          <cell r="AN311"/>
          <cell r="AO311"/>
          <cell r="AP311"/>
          <cell r="AR311">
            <v>18380</v>
          </cell>
          <cell r="AS311">
            <v>44013</v>
          </cell>
          <cell r="AT311">
            <v>44377</v>
          </cell>
          <cell r="AU311" t="str">
            <v>MSP with PNZ and PSZ</v>
          </cell>
          <cell r="AV311">
            <v>43994</v>
          </cell>
          <cell r="BB311" t="str">
            <v>ARC0273236 - Renewal</v>
          </cell>
          <cell r="BC311" t="str">
            <v>D</v>
          </cell>
          <cell r="BE311" t="str">
            <v>N</v>
          </cell>
          <cell r="BF311" t="str">
            <v>Sub 2</v>
          </cell>
          <cell r="BG311" t="str">
            <v>jtiller@ucsd.edu</v>
          </cell>
          <cell r="BH311" t="str">
            <v>Rady's</v>
          </cell>
          <cell r="BI311">
            <v>1</v>
          </cell>
          <cell r="BJ311">
            <v>31100</v>
          </cell>
          <cell r="BK311" t="str">
            <v>EcoTime</v>
          </cell>
          <cell r="BL311">
            <v>1531.67</v>
          </cell>
          <cell r="BM311">
            <v>0</v>
          </cell>
          <cell r="BN311"/>
          <cell r="BR311">
            <v>44.01</v>
          </cell>
          <cell r="BS311" t="e">
            <v>#N/A</v>
          </cell>
        </row>
        <row r="312">
          <cell r="A312">
            <v>2021</v>
          </cell>
          <cell r="B312">
            <v>311</v>
          </cell>
          <cell r="C312" t="str">
            <v>Peds</v>
          </cell>
          <cell r="D312" t="str">
            <v>EmMed</v>
          </cell>
          <cell r="F312" t="str">
            <v>Colston</v>
          </cell>
          <cell r="G312" t="str">
            <v>MSP</v>
          </cell>
          <cell r="H312" t="str">
            <v>Active</v>
          </cell>
          <cell r="I312">
            <v>10366882</v>
          </cell>
          <cell r="J312" t="e">
            <v>#N/A</v>
          </cell>
          <cell r="K312" t="str">
            <v>Jackman, Geoffrey Alan</v>
          </cell>
          <cell r="L312" t="str">
            <v>Jackman</v>
          </cell>
          <cell r="M312" t="str">
            <v>Geoffrey Alan</v>
          </cell>
          <cell r="N312">
            <v>44013</v>
          </cell>
          <cell r="O312">
            <v>44377</v>
          </cell>
          <cell r="P312" t="str">
            <v>0772</v>
          </cell>
          <cell r="Q312" t="str">
            <v>MSP</v>
          </cell>
          <cell r="R312">
            <v>40716460</v>
          </cell>
          <cell r="S312" t="str">
            <v/>
          </cell>
          <cell r="T312" t="str">
            <v>NA</v>
          </cell>
          <cell r="V312">
            <v>91900</v>
          </cell>
          <cell r="W312">
            <v>0.2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91900</v>
          </cell>
          <cell r="AC312">
            <v>0</v>
          </cell>
          <cell r="AD312">
            <v>0</v>
          </cell>
          <cell r="AE312">
            <v>91900</v>
          </cell>
          <cell r="AF312">
            <v>91900</v>
          </cell>
          <cell r="AG312">
            <v>0.2</v>
          </cell>
          <cell r="AH312">
            <v>18380</v>
          </cell>
          <cell r="AI312">
            <v>0</v>
          </cell>
          <cell r="AJ312"/>
          <cell r="AK312"/>
          <cell r="AN312"/>
          <cell r="AO312"/>
          <cell r="AP312"/>
          <cell r="AR312">
            <v>18380</v>
          </cell>
          <cell r="AS312">
            <v>44013</v>
          </cell>
          <cell r="AT312">
            <v>44377</v>
          </cell>
          <cell r="AU312" t="str">
            <v>MSP with PNZ and PSZ</v>
          </cell>
          <cell r="AV312">
            <v>43993</v>
          </cell>
          <cell r="AW312" t="str">
            <v>Colston, S.</v>
          </cell>
          <cell r="BB312" t="str">
            <v>ARC0285002 - New MSP</v>
          </cell>
          <cell r="BC312" t="str">
            <v>N</v>
          </cell>
          <cell r="BE312" t="str">
            <v>N</v>
          </cell>
          <cell r="BF312" t="str">
            <v>Sub 2</v>
          </cell>
          <cell r="BG312" t="str">
            <v>gajackman@ucsd.edu</v>
          </cell>
          <cell r="BI312">
            <v>1</v>
          </cell>
          <cell r="BJ312">
            <v>31100</v>
          </cell>
          <cell r="BK312" t="str">
            <v>EcoTime</v>
          </cell>
          <cell r="BL312">
            <v>1531.67</v>
          </cell>
          <cell r="BM312">
            <v>0</v>
          </cell>
          <cell r="BN312"/>
          <cell r="BR312">
            <v>44.01</v>
          </cell>
          <cell r="BS312">
            <v>968.21999999999991</v>
          </cell>
        </row>
        <row r="313">
          <cell r="A313">
            <v>2021</v>
          </cell>
          <cell r="B313">
            <v>311</v>
          </cell>
          <cell r="C313" t="str">
            <v>Peds</v>
          </cell>
          <cell r="D313" t="str">
            <v>EmMed</v>
          </cell>
          <cell r="F313" t="str">
            <v>Colston</v>
          </cell>
          <cell r="G313" t="str">
            <v>MSP</v>
          </cell>
          <cell r="H313" t="str">
            <v>Active</v>
          </cell>
          <cell r="I313">
            <v>10366976</v>
          </cell>
          <cell r="J313" t="e">
            <v>#N/A</v>
          </cell>
          <cell r="K313" t="str">
            <v>Minka, Genevieve Marie</v>
          </cell>
          <cell r="L313" t="str">
            <v>Minka</v>
          </cell>
          <cell r="M313" t="str">
            <v>Genevieve Marie</v>
          </cell>
          <cell r="N313">
            <v>44013</v>
          </cell>
          <cell r="O313">
            <v>44377</v>
          </cell>
          <cell r="P313" t="str">
            <v>0771</v>
          </cell>
          <cell r="Q313" t="str">
            <v>MSP</v>
          </cell>
          <cell r="R313">
            <v>40655965</v>
          </cell>
          <cell r="S313" t="str">
            <v/>
          </cell>
          <cell r="T313" t="str">
            <v>NA</v>
          </cell>
          <cell r="V313">
            <v>124049</v>
          </cell>
          <cell r="W313">
            <v>0.5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124049</v>
          </cell>
          <cell r="AC313">
            <v>40451</v>
          </cell>
          <cell r="AD313">
            <v>0</v>
          </cell>
          <cell r="AE313">
            <v>164500</v>
          </cell>
          <cell r="AF313">
            <v>164500</v>
          </cell>
          <cell r="AG313">
            <v>0.5</v>
          </cell>
          <cell r="AH313">
            <v>82250</v>
          </cell>
          <cell r="AI313">
            <v>0</v>
          </cell>
          <cell r="AJ313"/>
          <cell r="AK313"/>
          <cell r="AN313"/>
          <cell r="AO313"/>
          <cell r="AP313"/>
          <cell r="AR313">
            <v>82250</v>
          </cell>
          <cell r="AS313">
            <v>44013</v>
          </cell>
          <cell r="AT313">
            <v>44377</v>
          </cell>
          <cell r="AU313" t="str">
            <v>MSP with PNZ and PSZ</v>
          </cell>
          <cell r="AV313">
            <v>43994</v>
          </cell>
          <cell r="BB313" t="str">
            <v>ARC0273437 - Renewal</v>
          </cell>
          <cell r="BC313" t="str">
            <v>D</v>
          </cell>
          <cell r="BE313" t="str">
            <v>N</v>
          </cell>
          <cell r="BF313"/>
          <cell r="BG313" t="str">
            <v>gminka@ucsd.edu</v>
          </cell>
          <cell r="BI313">
            <v>1</v>
          </cell>
          <cell r="BJ313">
            <v>31100</v>
          </cell>
          <cell r="BK313">
            <v>6854.17</v>
          </cell>
          <cell r="BL313">
            <v>5168.71</v>
          </cell>
          <cell r="BM313">
            <v>1685.46</v>
          </cell>
          <cell r="BN313"/>
          <cell r="BR313">
            <v>78.78</v>
          </cell>
          <cell r="BS313">
            <v>4680.3198000000002</v>
          </cell>
        </row>
        <row r="314">
          <cell r="A314">
            <v>2021</v>
          </cell>
          <cell r="B314">
            <v>311</v>
          </cell>
          <cell r="C314" t="str">
            <v>Peds</v>
          </cell>
          <cell r="D314" t="str">
            <v>EmMed</v>
          </cell>
          <cell r="F314" t="str">
            <v>Colston</v>
          </cell>
          <cell r="G314" t="str">
            <v>MSP</v>
          </cell>
          <cell r="H314" t="str">
            <v>Active</v>
          </cell>
          <cell r="I314">
            <v>10367000</v>
          </cell>
          <cell r="J314" t="e">
            <v>#N/A</v>
          </cell>
          <cell r="K314" t="str">
            <v>Mishra-Occhino, Seema</v>
          </cell>
          <cell r="L314" t="str">
            <v>Mishra-Occhino</v>
          </cell>
          <cell r="M314" t="str">
            <v>Seema</v>
          </cell>
          <cell r="N314">
            <v>44013</v>
          </cell>
          <cell r="O314">
            <v>44377</v>
          </cell>
          <cell r="P314" t="str">
            <v>0771</v>
          </cell>
          <cell r="Q314" t="str">
            <v>MSP</v>
          </cell>
          <cell r="R314">
            <v>40655983</v>
          </cell>
          <cell r="S314" t="str">
            <v/>
          </cell>
          <cell r="T314" t="str">
            <v>NA</v>
          </cell>
          <cell r="V314">
            <v>123649</v>
          </cell>
          <cell r="W314">
            <v>0.5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123649</v>
          </cell>
          <cell r="AC314">
            <v>40851</v>
          </cell>
          <cell r="AD314">
            <v>0</v>
          </cell>
          <cell r="AE314">
            <v>164500</v>
          </cell>
          <cell r="AF314">
            <v>164500</v>
          </cell>
          <cell r="AG314">
            <v>0.5</v>
          </cell>
          <cell r="AH314">
            <v>82250</v>
          </cell>
          <cell r="AI314">
            <v>0</v>
          </cell>
          <cell r="AJ314"/>
          <cell r="AK314"/>
          <cell r="AN314"/>
          <cell r="AO314"/>
          <cell r="AP314"/>
          <cell r="AR314">
            <v>82250</v>
          </cell>
          <cell r="AS314">
            <v>44013</v>
          </cell>
          <cell r="AT314">
            <v>44377</v>
          </cell>
          <cell r="AU314" t="str">
            <v>MSP with PNZ and PSZ</v>
          </cell>
          <cell r="AV314">
            <v>43993</v>
          </cell>
          <cell r="BB314" t="str">
            <v>ARC0273439 - Renewal</v>
          </cell>
          <cell r="BC314" t="str">
            <v>D</v>
          </cell>
          <cell r="BE314" t="str">
            <v>N</v>
          </cell>
          <cell r="BF314"/>
          <cell r="BG314" t="str">
            <v>semishra@ucsd.edu</v>
          </cell>
          <cell r="BH314" t="str">
            <v>Rady's</v>
          </cell>
          <cell r="BI314">
            <v>1</v>
          </cell>
          <cell r="BJ314">
            <v>31100</v>
          </cell>
          <cell r="BK314">
            <v>6854.17</v>
          </cell>
          <cell r="BL314">
            <v>5152.04</v>
          </cell>
          <cell r="BM314">
            <v>1702.13</v>
          </cell>
          <cell r="BN314"/>
          <cell r="BR314">
            <v>78.78</v>
          </cell>
          <cell r="BS314">
            <v>4665.3516</v>
          </cell>
        </row>
        <row r="315">
          <cell r="A315">
            <v>2021</v>
          </cell>
          <cell r="B315">
            <v>311</v>
          </cell>
          <cell r="C315" t="str">
            <v>Peds</v>
          </cell>
          <cell r="D315" t="str">
            <v>EmMed</v>
          </cell>
          <cell r="F315" t="str">
            <v>Colston</v>
          </cell>
          <cell r="G315" t="str">
            <v>MSP</v>
          </cell>
          <cell r="H315" t="str">
            <v>Active</v>
          </cell>
          <cell r="I315">
            <v>10368053</v>
          </cell>
          <cell r="J315" t="e">
            <v>#N/A</v>
          </cell>
          <cell r="K315" t="str">
            <v>Kearney, Lauren</v>
          </cell>
          <cell r="L315" t="str">
            <v>Kearney</v>
          </cell>
          <cell r="M315" t="str">
            <v>Lauren</v>
          </cell>
          <cell r="N315">
            <v>44013</v>
          </cell>
          <cell r="O315">
            <v>44377</v>
          </cell>
          <cell r="P315" t="str">
            <v>0771</v>
          </cell>
          <cell r="Q315" t="str">
            <v>MSP</v>
          </cell>
          <cell r="R315">
            <v>40653846</v>
          </cell>
          <cell r="S315" t="str">
            <v/>
          </cell>
          <cell r="T315" t="str">
            <v>NA</v>
          </cell>
          <cell r="V315">
            <v>131198</v>
          </cell>
          <cell r="W315">
            <v>0.5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131198</v>
          </cell>
          <cell r="AC315">
            <v>33302</v>
          </cell>
          <cell r="AD315">
            <v>0</v>
          </cell>
          <cell r="AE315">
            <v>164500</v>
          </cell>
          <cell r="AF315">
            <v>164500</v>
          </cell>
          <cell r="AG315">
            <v>0.5</v>
          </cell>
          <cell r="AH315">
            <v>82250</v>
          </cell>
          <cell r="AI315">
            <v>0</v>
          </cell>
          <cell r="AJ315"/>
          <cell r="AK315"/>
          <cell r="AN315"/>
          <cell r="AO315"/>
          <cell r="AP315"/>
          <cell r="AR315">
            <v>82250</v>
          </cell>
          <cell r="AS315">
            <v>44013</v>
          </cell>
          <cell r="AT315">
            <v>44377</v>
          </cell>
          <cell r="AU315" t="str">
            <v>MSP with PNZ and PSZ</v>
          </cell>
          <cell r="AV315">
            <v>43992</v>
          </cell>
          <cell r="BB315" t="str">
            <v>ARC0273421 - Renewal</v>
          </cell>
          <cell r="BC315" t="str">
            <v>D</v>
          </cell>
          <cell r="BE315" t="str">
            <v>N</v>
          </cell>
          <cell r="BF315"/>
          <cell r="BG315" t="str">
            <v>lkearney@ucsd.edu</v>
          </cell>
          <cell r="BH315" t="str">
            <v>Rady's</v>
          </cell>
          <cell r="BI315">
            <v>1</v>
          </cell>
          <cell r="BJ315">
            <v>31100</v>
          </cell>
          <cell r="BK315">
            <v>6854.17</v>
          </cell>
          <cell r="BL315">
            <v>5466.58</v>
          </cell>
          <cell r="BM315">
            <v>1387.58</v>
          </cell>
          <cell r="BN315"/>
          <cell r="BR315">
            <v>78.78</v>
          </cell>
          <cell r="BS315">
            <v>4949.7474000000002</v>
          </cell>
        </row>
        <row r="316">
          <cell r="A316">
            <v>2021</v>
          </cell>
          <cell r="B316">
            <v>311</v>
          </cell>
          <cell r="C316" t="str">
            <v>Peds</v>
          </cell>
          <cell r="D316" t="str">
            <v>EmMed</v>
          </cell>
          <cell r="F316" t="str">
            <v>Colston</v>
          </cell>
          <cell r="G316" t="str">
            <v>MSP</v>
          </cell>
          <cell r="H316" t="str">
            <v>Active</v>
          </cell>
          <cell r="I316">
            <v>10368418</v>
          </cell>
          <cell r="J316" t="e">
            <v>#N/A</v>
          </cell>
          <cell r="K316" t="str">
            <v>Edwin-Enyenihi, Arit</v>
          </cell>
          <cell r="L316" t="str">
            <v>Edwin-Enyenihi</v>
          </cell>
          <cell r="M316" t="str">
            <v>Arit</v>
          </cell>
          <cell r="N316">
            <v>44013</v>
          </cell>
          <cell r="O316">
            <v>44377</v>
          </cell>
          <cell r="P316" t="str">
            <v>0772</v>
          </cell>
          <cell r="Q316" t="str">
            <v>MSP</v>
          </cell>
          <cell r="R316">
            <v>40720462</v>
          </cell>
          <cell r="S316" t="str">
            <v/>
          </cell>
          <cell r="T316" t="str">
            <v>NA</v>
          </cell>
          <cell r="V316">
            <v>91900</v>
          </cell>
          <cell r="W316">
            <v>0.2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91900</v>
          </cell>
          <cell r="AC316">
            <v>0</v>
          </cell>
          <cell r="AD316">
            <v>0</v>
          </cell>
          <cell r="AE316">
            <v>91900</v>
          </cell>
          <cell r="AF316">
            <v>91900</v>
          </cell>
          <cell r="AG316">
            <v>0.2</v>
          </cell>
          <cell r="AH316">
            <v>18380</v>
          </cell>
          <cell r="AI316">
            <v>0</v>
          </cell>
          <cell r="AJ316"/>
          <cell r="AK316"/>
          <cell r="AN316"/>
          <cell r="AO316"/>
          <cell r="AP316"/>
          <cell r="AR316">
            <v>18380</v>
          </cell>
          <cell r="AS316">
            <v>44013</v>
          </cell>
          <cell r="AT316">
            <v>44377</v>
          </cell>
          <cell r="AU316" t="str">
            <v>MSP with PNZ and PSZ</v>
          </cell>
          <cell r="AV316">
            <v>44001</v>
          </cell>
          <cell r="BB316" t="str">
            <v>ARC0285612 - New MSP</v>
          </cell>
          <cell r="BC316" t="str">
            <v>N</v>
          </cell>
          <cell r="BE316" t="str">
            <v>N</v>
          </cell>
          <cell r="BF316" t="str">
            <v>Sub 2</v>
          </cell>
          <cell r="BG316" t="str">
            <v>aedwinenyenihi@ucsd.edu</v>
          </cell>
          <cell r="BI316">
            <v>1</v>
          </cell>
          <cell r="BJ316">
            <v>31100</v>
          </cell>
          <cell r="BK316" t="str">
            <v>EcoTime</v>
          </cell>
          <cell r="BL316">
            <v>1531.67</v>
          </cell>
          <cell r="BM316">
            <v>0</v>
          </cell>
          <cell r="BN316"/>
          <cell r="BR316">
            <v>44.01</v>
          </cell>
          <cell r="BS316">
            <v>1188.27</v>
          </cell>
        </row>
        <row r="317">
          <cell r="A317">
            <v>2021</v>
          </cell>
          <cell r="B317">
            <v>311</v>
          </cell>
          <cell r="C317" t="str">
            <v>Peds</v>
          </cell>
          <cell r="D317" t="str">
            <v>EmMed</v>
          </cell>
          <cell r="F317" t="str">
            <v>Colston</v>
          </cell>
          <cell r="G317" t="str">
            <v>MSP</v>
          </cell>
          <cell r="H317" t="str">
            <v>Active</v>
          </cell>
          <cell r="I317">
            <v>10368544</v>
          </cell>
          <cell r="J317" t="e">
            <v>#N/A</v>
          </cell>
          <cell r="K317" t="str">
            <v>Ayson, Nicole</v>
          </cell>
          <cell r="L317" t="str">
            <v>Ayson</v>
          </cell>
          <cell r="M317" t="str">
            <v>Nicole</v>
          </cell>
          <cell r="N317">
            <v>44013</v>
          </cell>
          <cell r="O317">
            <v>44377</v>
          </cell>
          <cell r="P317" t="str">
            <v>0771</v>
          </cell>
          <cell r="Q317" t="str">
            <v>MSP</v>
          </cell>
          <cell r="R317">
            <v>40653931</v>
          </cell>
          <cell r="S317" t="str">
            <v/>
          </cell>
          <cell r="T317" t="str">
            <v>NA</v>
          </cell>
          <cell r="V317">
            <v>129500</v>
          </cell>
          <cell r="W317">
            <v>0.5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129500</v>
          </cell>
          <cell r="AC317">
            <v>55500</v>
          </cell>
          <cell r="AD317">
            <v>0</v>
          </cell>
          <cell r="AE317">
            <v>185000</v>
          </cell>
          <cell r="AF317">
            <v>185000</v>
          </cell>
          <cell r="AG317">
            <v>0.5</v>
          </cell>
          <cell r="AH317">
            <v>92500</v>
          </cell>
          <cell r="AI317">
            <v>0</v>
          </cell>
          <cell r="AJ317"/>
          <cell r="AK317"/>
          <cell r="AN317"/>
          <cell r="AO317"/>
          <cell r="AP317"/>
          <cell r="AR317">
            <v>92500</v>
          </cell>
          <cell r="AS317">
            <v>44013</v>
          </cell>
          <cell r="AT317">
            <v>44377</v>
          </cell>
          <cell r="AU317" t="str">
            <v>MSP with PNZ and PSZ</v>
          </cell>
          <cell r="AV317">
            <v>43937</v>
          </cell>
          <cell r="BB317" t="str">
            <v>ARC0273480 - Renewal</v>
          </cell>
          <cell r="BC317" t="str">
            <v>M</v>
          </cell>
          <cell r="BE317" t="str">
            <v>N</v>
          </cell>
          <cell r="BF317"/>
          <cell r="BG317" t="str">
            <v>nketring@ucsd.edu</v>
          </cell>
          <cell r="BH317" t="str">
            <v>EXCEPTION: Child Abuse within div EME but s/b reporting in MTE like div of Hospital Med (D.Sanchez-ARC0237857)</v>
          </cell>
          <cell r="BI317">
            <v>1</v>
          </cell>
          <cell r="BJ317">
            <v>31100</v>
          </cell>
          <cell r="BK317">
            <v>7708.33</v>
          </cell>
          <cell r="BL317">
            <v>5395.83</v>
          </cell>
          <cell r="BM317">
            <v>2312.5</v>
          </cell>
          <cell r="BN317"/>
          <cell r="BR317">
            <v>88.6</v>
          </cell>
          <cell r="BS317">
            <v>5494.9719999999998</v>
          </cell>
        </row>
        <row r="318">
          <cell r="A318">
            <v>2021</v>
          </cell>
          <cell r="B318">
            <v>311</v>
          </cell>
          <cell r="C318" t="str">
            <v>Peds</v>
          </cell>
          <cell r="D318" t="str">
            <v>EmMed</v>
          </cell>
          <cell r="F318" t="str">
            <v>Colston</v>
          </cell>
          <cell r="G318" t="str">
            <v>MSP</v>
          </cell>
          <cell r="H318" t="str">
            <v>Active</v>
          </cell>
          <cell r="I318">
            <v>10369056</v>
          </cell>
          <cell r="J318" t="e">
            <v>#N/A</v>
          </cell>
          <cell r="K318" t="str">
            <v>Giboney, Jennifer</v>
          </cell>
          <cell r="L318" t="str">
            <v>Giboney</v>
          </cell>
          <cell r="M318" t="str">
            <v>Jennifer</v>
          </cell>
          <cell r="N318">
            <v>44046</v>
          </cell>
          <cell r="O318">
            <v>44377</v>
          </cell>
          <cell r="P318" t="str">
            <v>0772</v>
          </cell>
          <cell r="Q318" t="str">
            <v>MSP</v>
          </cell>
          <cell r="R318">
            <v>40654057</v>
          </cell>
          <cell r="S318" t="str">
            <v/>
          </cell>
          <cell r="T318" t="str">
            <v>NA</v>
          </cell>
          <cell r="V318">
            <v>91900</v>
          </cell>
          <cell r="W318">
            <v>0.2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91900</v>
          </cell>
          <cell r="AC318">
            <v>0</v>
          </cell>
          <cell r="AD318">
            <v>0</v>
          </cell>
          <cell r="AE318">
            <v>91900</v>
          </cell>
          <cell r="AF318">
            <v>91900</v>
          </cell>
          <cell r="AG318">
            <v>0.2</v>
          </cell>
          <cell r="AH318">
            <v>18380</v>
          </cell>
          <cell r="AI318">
            <v>0</v>
          </cell>
          <cell r="AJ318"/>
          <cell r="AK318"/>
          <cell r="AN318"/>
          <cell r="AO318"/>
          <cell r="AP318"/>
          <cell r="AR318">
            <v>18380</v>
          </cell>
          <cell r="AS318">
            <v>44013</v>
          </cell>
          <cell r="AT318">
            <v>44377</v>
          </cell>
          <cell r="AU318" t="str">
            <v>MSP with PNZ and PSZ</v>
          </cell>
          <cell r="AV318">
            <v>44028</v>
          </cell>
          <cell r="BB318" t="str">
            <v>ARC0287166 - Revision</v>
          </cell>
          <cell r="BC318" t="str">
            <v>D</v>
          </cell>
          <cell r="BE318" t="str">
            <v>N</v>
          </cell>
          <cell r="BF318" t="str">
            <v>Sub 2</v>
          </cell>
          <cell r="BG318" t="str">
            <v>jgiboney@ucsd.edu</v>
          </cell>
          <cell r="BI318">
            <v>1</v>
          </cell>
          <cell r="BJ318">
            <v>31100</v>
          </cell>
          <cell r="BK318" t="str">
            <v>EcoTime</v>
          </cell>
          <cell r="BL318">
            <v>1531.67</v>
          </cell>
          <cell r="BM318">
            <v>0</v>
          </cell>
          <cell r="BN318"/>
          <cell r="BR318">
            <v>44.01</v>
          </cell>
          <cell r="BS318" t="e">
            <v>#N/A</v>
          </cell>
        </row>
        <row r="319">
          <cell r="A319">
            <v>2022</v>
          </cell>
          <cell r="B319">
            <v>311</v>
          </cell>
          <cell r="C319" t="str">
            <v>Peds</v>
          </cell>
          <cell r="D319" t="str">
            <v>EmMed</v>
          </cell>
          <cell r="F319" t="str">
            <v>Colston</v>
          </cell>
          <cell r="G319" t="str">
            <v>MSP</v>
          </cell>
          <cell r="H319" t="str">
            <v>Active</v>
          </cell>
          <cell r="I319">
            <v>10369236</v>
          </cell>
          <cell r="J319" t="e">
            <v>#N/A</v>
          </cell>
          <cell r="K319" t="str">
            <v>Nienow, Shalon Marie</v>
          </cell>
          <cell r="L319" t="str">
            <v>Nienow</v>
          </cell>
          <cell r="M319" t="str">
            <v>Shalon Marie</v>
          </cell>
          <cell r="N319">
            <v>44042</v>
          </cell>
          <cell r="O319">
            <v>44406</v>
          </cell>
          <cell r="P319" t="str">
            <v>0771</v>
          </cell>
          <cell r="Q319" t="str">
            <v>MSP</v>
          </cell>
          <cell r="R319">
            <v>40656711</v>
          </cell>
          <cell r="S319" t="str">
            <v/>
          </cell>
          <cell r="T319" t="str">
            <v>NA</v>
          </cell>
          <cell r="V319">
            <v>144200</v>
          </cell>
          <cell r="W319">
            <v>1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144200</v>
          </cell>
          <cell r="AC319">
            <v>55800</v>
          </cell>
          <cell r="AD319">
            <v>0</v>
          </cell>
          <cell r="AE319">
            <v>200000</v>
          </cell>
          <cell r="AF319">
            <v>200000</v>
          </cell>
          <cell r="AG319">
            <v>1</v>
          </cell>
          <cell r="AH319">
            <v>200000</v>
          </cell>
          <cell r="AI319">
            <v>0</v>
          </cell>
          <cell r="AJ319"/>
          <cell r="AK319"/>
          <cell r="AN319"/>
          <cell r="AO319"/>
          <cell r="AP319"/>
          <cell r="AR319">
            <v>200000</v>
          </cell>
          <cell r="AS319">
            <v>44042</v>
          </cell>
          <cell r="AT319">
            <v>44406</v>
          </cell>
          <cell r="AU319" t="str">
            <v>MSP with PNZ and PSZ</v>
          </cell>
          <cell r="AV319">
            <v>43951</v>
          </cell>
          <cell r="BB319" t="str">
            <v>ARC0279495 - Renewal</v>
          </cell>
          <cell r="BC319" t="str">
            <v>M</v>
          </cell>
          <cell r="BE319" t="str">
            <v>N</v>
          </cell>
          <cell r="BF319"/>
          <cell r="BG319" t="str">
            <v>snienow@ucsd.edu</v>
          </cell>
          <cell r="BH319" t="str">
            <v>Changed to Div of EME eff 7/30/18 but should continue accruing (ARC0232413) - 9/11/18 LWO</v>
          </cell>
          <cell r="BI319">
            <v>1</v>
          </cell>
          <cell r="BJ319">
            <v>31100</v>
          </cell>
          <cell r="BK319">
            <v>16666.669999999998</v>
          </cell>
          <cell r="BL319">
            <v>12016.67</v>
          </cell>
          <cell r="BM319">
            <v>4650</v>
          </cell>
          <cell r="BN319"/>
          <cell r="BR319">
            <v>95.79</v>
          </cell>
          <cell r="BS319">
            <v>6615.2574000000004</v>
          </cell>
        </row>
        <row r="320">
          <cell r="A320">
            <v>2021</v>
          </cell>
          <cell r="B320">
            <v>311</v>
          </cell>
          <cell r="C320" t="str">
            <v>Peds</v>
          </cell>
          <cell r="D320" t="str">
            <v>EmMed</v>
          </cell>
          <cell r="F320" t="str">
            <v>Colston</v>
          </cell>
          <cell r="G320" t="str">
            <v>MSP</v>
          </cell>
          <cell r="H320" t="str">
            <v>Active</v>
          </cell>
          <cell r="I320">
            <v>10370130</v>
          </cell>
          <cell r="J320" t="e">
            <v>#N/A</v>
          </cell>
          <cell r="K320" t="str">
            <v>Wong, Yolanda Yu-Chiu</v>
          </cell>
          <cell r="L320" t="str">
            <v>Wong</v>
          </cell>
          <cell r="M320" t="str">
            <v>Yolanda Yu-Chiu</v>
          </cell>
          <cell r="N320">
            <v>44013</v>
          </cell>
          <cell r="O320">
            <v>44377</v>
          </cell>
          <cell r="P320" t="str">
            <v>0772</v>
          </cell>
          <cell r="Q320" t="str">
            <v>MSP</v>
          </cell>
          <cell r="R320">
            <v>40654364</v>
          </cell>
          <cell r="S320" t="str">
            <v/>
          </cell>
          <cell r="T320" t="str">
            <v>NA</v>
          </cell>
          <cell r="V320">
            <v>91900</v>
          </cell>
          <cell r="W320">
            <v>0.2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91900</v>
          </cell>
          <cell r="AC320">
            <v>0</v>
          </cell>
          <cell r="AD320">
            <v>0</v>
          </cell>
          <cell r="AE320">
            <v>91900</v>
          </cell>
          <cell r="AF320">
            <v>91900</v>
          </cell>
          <cell r="AG320">
            <v>0.2</v>
          </cell>
          <cell r="AH320">
            <v>18380</v>
          </cell>
          <cell r="AI320">
            <v>0</v>
          </cell>
          <cell r="AJ320"/>
          <cell r="AK320"/>
          <cell r="AN320"/>
          <cell r="AO320"/>
          <cell r="AP320"/>
          <cell r="AR320">
            <v>18380</v>
          </cell>
          <cell r="AS320">
            <v>44013</v>
          </cell>
          <cell r="AT320">
            <v>44377</v>
          </cell>
          <cell r="AU320" t="str">
            <v>MSP with PNZ and PSZ</v>
          </cell>
          <cell r="AV320">
            <v>43998</v>
          </cell>
          <cell r="AW320" t="str">
            <v>Colston, S.</v>
          </cell>
          <cell r="BB320" t="str">
            <v>ARC0273282 - Renewal</v>
          </cell>
          <cell r="BC320" t="str">
            <v>D</v>
          </cell>
          <cell r="BE320" t="str">
            <v>N</v>
          </cell>
          <cell r="BF320" t="str">
            <v>Sub 2</v>
          </cell>
          <cell r="BG320" t="str">
            <v>y8wong@ucsd.edu</v>
          </cell>
          <cell r="BI320">
            <v>1</v>
          </cell>
          <cell r="BJ320">
            <v>31100</v>
          </cell>
          <cell r="BK320" t="str">
            <v>EcoTime</v>
          </cell>
          <cell r="BL320">
            <v>1531.67</v>
          </cell>
          <cell r="BM320">
            <v>0</v>
          </cell>
          <cell r="BN320"/>
          <cell r="BR320">
            <v>44.01</v>
          </cell>
          <cell r="BS320" t="e">
            <v>#N/A</v>
          </cell>
        </row>
        <row r="321">
          <cell r="A321">
            <v>2021</v>
          </cell>
          <cell r="B321">
            <v>311</v>
          </cell>
          <cell r="C321" t="str">
            <v>Peds</v>
          </cell>
          <cell r="D321" t="str">
            <v>EmMed</v>
          </cell>
          <cell r="F321" t="str">
            <v>Colston</v>
          </cell>
          <cell r="G321" t="str">
            <v>MSP</v>
          </cell>
          <cell r="H321" t="str">
            <v>Active</v>
          </cell>
          <cell r="I321">
            <v>10370227</v>
          </cell>
          <cell r="J321" t="e">
            <v>#N/A</v>
          </cell>
          <cell r="K321" t="str">
            <v>Langley, Gregory</v>
          </cell>
          <cell r="L321" t="str">
            <v>Langley</v>
          </cell>
          <cell r="M321" t="str">
            <v>Gregory</v>
          </cell>
          <cell r="N321">
            <v>44013</v>
          </cell>
          <cell r="O321">
            <v>44377</v>
          </cell>
          <cell r="P321" t="str">
            <v>0771</v>
          </cell>
          <cell r="Q321" t="str">
            <v>MSP</v>
          </cell>
          <cell r="R321">
            <v>40654489</v>
          </cell>
          <cell r="S321" t="str">
            <v/>
          </cell>
          <cell r="T321" t="str">
            <v>NA</v>
          </cell>
          <cell r="V321">
            <v>125909</v>
          </cell>
          <cell r="W321">
            <v>0.5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125909</v>
          </cell>
          <cell r="AC321">
            <v>38591</v>
          </cell>
          <cell r="AD321">
            <v>0</v>
          </cell>
          <cell r="AE321">
            <v>164500</v>
          </cell>
          <cell r="AF321">
            <v>164500</v>
          </cell>
          <cell r="AG321">
            <v>0.5</v>
          </cell>
          <cell r="AH321">
            <v>82250</v>
          </cell>
          <cell r="AI321">
            <v>0</v>
          </cell>
          <cell r="AJ321"/>
          <cell r="AK321"/>
          <cell r="AN321"/>
          <cell r="AO321"/>
          <cell r="AP321"/>
          <cell r="AR321">
            <v>82250</v>
          </cell>
          <cell r="AS321">
            <v>44013</v>
          </cell>
          <cell r="AT321">
            <v>44012</v>
          </cell>
          <cell r="AU321" t="str">
            <v>MSP with PNZ and PSZ</v>
          </cell>
          <cell r="AV321">
            <v>43993</v>
          </cell>
          <cell r="BB321" t="str">
            <v>ARC0273435 - Renewal</v>
          </cell>
          <cell r="BC321" t="str">
            <v>D</v>
          </cell>
          <cell r="BE321" t="str">
            <v>N</v>
          </cell>
          <cell r="BF321"/>
          <cell r="BG321" t="str">
            <v>glangley@ucsd.edu</v>
          </cell>
          <cell r="BI321">
            <v>1</v>
          </cell>
          <cell r="BJ321">
            <v>31100</v>
          </cell>
          <cell r="BK321">
            <v>6854.17</v>
          </cell>
          <cell r="BL321">
            <v>5246.21</v>
          </cell>
          <cell r="BM321">
            <v>1607.96</v>
          </cell>
          <cell r="BN321"/>
          <cell r="BR321">
            <v>78.78</v>
          </cell>
          <cell r="BS321">
            <v>4750.4340000000002</v>
          </cell>
        </row>
        <row r="322">
          <cell r="A322">
            <v>2021</v>
          </cell>
          <cell r="B322">
            <v>311</v>
          </cell>
          <cell r="C322" t="str">
            <v>Peds</v>
          </cell>
          <cell r="D322" t="str">
            <v>EmMed</v>
          </cell>
          <cell r="F322" t="str">
            <v>Colston</v>
          </cell>
          <cell r="G322" t="str">
            <v>MSP</v>
          </cell>
          <cell r="H322" t="str">
            <v>Active</v>
          </cell>
          <cell r="I322">
            <v>10370379</v>
          </cell>
          <cell r="J322" t="e">
            <v>#N/A</v>
          </cell>
          <cell r="K322" t="str">
            <v>Patel, Beena Hemender</v>
          </cell>
          <cell r="L322" t="str">
            <v>Patel</v>
          </cell>
          <cell r="M322" t="str">
            <v>Beena Hemender</v>
          </cell>
          <cell r="N322">
            <v>44013</v>
          </cell>
          <cell r="O322">
            <v>44377</v>
          </cell>
          <cell r="P322" t="str">
            <v>0770</v>
          </cell>
          <cell r="Q322" t="str">
            <v>MSP</v>
          </cell>
          <cell r="R322">
            <v>40657252</v>
          </cell>
          <cell r="S322" t="str">
            <v/>
          </cell>
          <cell r="T322" t="str">
            <v>NA</v>
          </cell>
          <cell r="V322">
            <v>172930</v>
          </cell>
          <cell r="W322">
            <v>0.55000000000000004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172930</v>
          </cell>
          <cell r="AC322">
            <v>32668</v>
          </cell>
          <cell r="AD322">
            <v>0</v>
          </cell>
          <cell r="AE322">
            <v>205598</v>
          </cell>
          <cell r="AF322">
            <v>205598</v>
          </cell>
          <cell r="AG322">
            <v>0.55000000000000004</v>
          </cell>
          <cell r="AH322">
            <v>113078.90000000001</v>
          </cell>
          <cell r="AI322">
            <v>0</v>
          </cell>
          <cell r="AJ322"/>
          <cell r="AK322"/>
          <cell r="AN322"/>
          <cell r="AO322"/>
          <cell r="AP322"/>
          <cell r="AR322">
            <v>113078.9</v>
          </cell>
          <cell r="AS322">
            <v>44013</v>
          </cell>
          <cell r="AT322">
            <v>44377</v>
          </cell>
          <cell r="AU322" t="str">
            <v>MSP with PNZ and PSZ</v>
          </cell>
          <cell r="AV322">
            <v>43994</v>
          </cell>
          <cell r="BB322" t="str">
            <v>ARC0273405 - Renewal</v>
          </cell>
          <cell r="BC322" t="str">
            <v>D</v>
          </cell>
          <cell r="BE322" t="str">
            <v>N</v>
          </cell>
          <cell r="BF322"/>
          <cell r="BG322" t="str">
            <v>bpatel@ucsd.edu</v>
          </cell>
          <cell r="BI322">
            <v>1</v>
          </cell>
          <cell r="BJ322">
            <v>31100</v>
          </cell>
          <cell r="BK322">
            <v>9423.24</v>
          </cell>
          <cell r="BL322">
            <v>7925.96</v>
          </cell>
          <cell r="BM322">
            <v>1497.28</v>
          </cell>
          <cell r="BN322"/>
          <cell r="BR322">
            <v>98.47</v>
          </cell>
          <cell r="BS322">
            <v>8155.2853999999988</v>
          </cell>
        </row>
        <row r="323">
          <cell r="A323">
            <v>2021</v>
          </cell>
          <cell r="B323">
            <v>311</v>
          </cell>
          <cell r="C323" t="str">
            <v>Peds</v>
          </cell>
          <cell r="D323" t="str">
            <v>EmMed</v>
          </cell>
          <cell r="F323" t="str">
            <v>Colston</v>
          </cell>
          <cell r="G323" t="str">
            <v>MSP</v>
          </cell>
          <cell r="H323" t="str">
            <v>Active</v>
          </cell>
          <cell r="I323">
            <v>10370401</v>
          </cell>
          <cell r="J323" t="e">
            <v>#N/A</v>
          </cell>
          <cell r="K323" t="str">
            <v>Betty, Maryann Riva</v>
          </cell>
          <cell r="L323" t="str">
            <v>Betty</v>
          </cell>
          <cell r="M323" t="str">
            <v>Maryann Riva</v>
          </cell>
          <cell r="N323">
            <v>44046</v>
          </cell>
          <cell r="O323">
            <v>44377</v>
          </cell>
          <cell r="P323" t="str">
            <v>0772</v>
          </cell>
          <cell r="Q323" t="str">
            <v>MSP</v>
          </cell>
          <cell r="R323">
            <v>40649116</v>
          </cell>
          <cell r="S323" t="str">
            <v/>
          </cell>
          <cell r="T323" t="str">
            <v>NA</v>
          </cell>
          <cell r="V323">
            <v>91900</v>
          </cell>
          <cell r="W323">
            <v>0.2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91900</v>
          </cell>
          <cell r="AC323">
            <v>0</v>
          </cell>
          <cell r="AD323">
            <v>0</v>
          </cell>
          <cell r="AE323">
            <v>91900</v>
          </cell>
          <cell r="AF323">
            <v>91900</v>
          </cell>
          <cell r="AG323">
            <v>0.2</v>
          </cell>
          <cell r="AH323">
            <v>18380</v>
          </cell>
          <cell r="AI323">
            <v>0</v>
          </cell>
          <cell r="AJ323"/>
          <cell r="AK323"/>
          <cell r="AN323"/>
          <cell r="AO323"/>
          <cell r="AP323"/>
          <cell r="AR323">
            <v>18380</v>
          </cell>
          <cell r="AS323">
            <v>44013</v>
          </cell>
          <cell r="AT323">
            <v>44377</v>
          </cell>
          <cell r="AU323" t="str">
            <v>MSP with PNZ and PSZ</v>
          </cell>
          <cell r="AV323">
            <v>44036</v>
          </cell>
          <cell r="BB323" t="str">
            <v>ARC0287162 - Revision</v>
          </cell>
          <cell r="BC323" t="str">
            <v>D</v>
          </cell>
          <cell r="BE323" t="str">
            <v>N</v>
          </cell>
          <cell r="BF323" t="str">
            <v>Sub 2</v>
          </cell>
          <cell r="BG323" t="str">
            <v>mbetty@ucsd.edu</v>
          </cell>
          <cell r="BI323">
            <v>0</v>
          </cell>
          <cell r="BJ323">
            <v>31100</v>
          </cell>
          <cell r="BK323" t="str">
            <v>EcoTime</v>
          </cell>
          <cell r="BL323">
            <v>1531.67</v>
          </cell>
          <cell r="BM323">
            <v>0</v>
          </cell>
          <cell r="BN323"/>
          <cell r="BR323">
            <v>44.01</v>
          </cell>
          <cell r="BS323" t="e">
            <v>#N/A</v>
          </cell>
        </row>
        <row r="324">
          <cell r="A324">
            <v>2021</v>
          </cell>
          <cell r="B324">
            <v>311</v>
          </cell>
          <cell r="C324" t="str">
            <v>Peds</v>
          </cell>
          <cell r="D324" t="str">
            <v>EmMed</v>
          </cell>
          <cell r="F324" t="str">
            <v>Colston</v>
          </cell>
          <cell r="G324" t="str">
            <v>MSP</v>
          </cell>
          <cell r="H324" t="str">
            <v>Active</v>
          </cell>
          <cell r="I324">
            <v>10370844</v>
          </cell>
          <cell r="J324" t="e">
            <v>#N/A</v>
          </cell>
          <cell r="K324" t="str">
            <v>Herskovitz, Scott Alan</v>
          </cell>
          <cell r="L324" t="str">
            <v>Herskovitz</v>
          </cell>
          <cell r="M324" t="str">
            <v>Scott Alan</v>
          </cell>
          <cell r="N324">
            <v>44013</v>
          </cell>
          <cell r="O324">
            <v>44377</v>
          </cell>
          <cell r="P324" t="str">
            <v>0771</v>
          </cell>
          <cell r="Q324" t="str">
            <v>MSP</v>
          </cell>
          <cell r="R324">
            <v>40656841</v>
          </cell>
          <cell r="S324" t="str">
            <v/>
          </cell>
          <cell r="T324" t="str">
            <v>NA</v>
          </cell>
          <cell r="V324">
            <v>144993</v>
          </cell>
          <cell r="W324">
            <v>0.8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144993</v>
          </cell>
          <cell r="AC324">
            <v>62140</v>
          </cell>
          <cell r="AD324">
            <v>0</v>
          </cell>
          <cell r="AE324">
            <v>207133</v>
          </cell>
          <cell r="AF324">
            <v>207133</v>
          </cell>
          <cell r="AG324">
            <v>0.8</v>
          </cell>
          <cell r="AH324">
            <v>165706.40000000002</v>
          </cell>
          <cell r="AI324">
            <v>0</v>
          </cell>
          <cell r="AJ324"/>
          <cell r="AK324"/>
          <cell r="AN324"/>
          <cell r="AO324"/>
          <cell r="AP324"/>
          <cell r="AR324">
            <v>165706.4</v>
          </cell>
          <cell r="AS324">
            <v>44013</v>
          </cell>
          <cell r="AT324">
            <v>44377</v>
          </cell>
          <cell r="AU324" t="str">
            <v>MSP with PNZ and PSZ</v>
          </cell>
          <cell r="AV324">
            <v>43997</v>
          </cell>
          <cell r="BB324" t="str">
            <v>ARC0273479 - Renewal</v>
          </cell>
          <cell r="BC324" t="str">
            <v>D</v>
          </cell>
          <cell r="BE324" t="str">
            <v>N</v>
          </cell>
          <cell r="BF324"/>
          <cell r="BG324" t="str">
            <v>sherskovitz@ucsd.edu</v>
          </cell>
          <cell r="BI324">
            <v>1</v>
          </cell>
          <cell r="BJ324">
            <v>31100</v>
          </cell>
          <cell r="BK324">
            <v>13808.87</v>
          </cell>
          <cell r="BL324">
            <v>9666.2000000000007</v>
          </cell>
          <cell r="BM324">
            <v>4142.67</v>
          </cell>
          <cell r="BN324"/>
          <cell r="BR324">
            <v>99.2</v>
          </cell>
          <cell r="BS324">
            <v>6888.4480000000003</v>
          </cell>
        </row>
        <row r="325">
          <cell r="A325">
            <v>2021</v>
          </cell>
          <cell r="B325">
            <v>311</v>
          </cell>
          <cell r="C325" t="str">
            <v>Peds</v>
          </cell>
          <cell r="D325" t="str">
            <v>EmMed</v>
          </cell>
          <cell r="F325" t="str">
            <v>Colston</v>
          </cell>
          <cell r="G325" t="str">
            <v>MSP</v>
          </cell>
          <cell r="H325" t="str">
            <v>Active</v>
          </cell>
          <cell r="I325">
            <v>10371533</v>
          </cell>
          <cell r="J325" t="e">
            <v>#N/A</v>
          </cell>
          <cell r="K325" t="str">
            <v>Devera, Gemmie Santa Maria</v>
          </cell>
          <cell r="L325" t="str">
            <v>Devera</v>
          </cell>
          <cell r="M325" t="str">
            <v>Gemmie Santa Maria</v>
          </cell>
          <cell r="N325">
            <v>44013</v>
          </cell>
          <cell r="O325">
            <v>44377</v>
          </cell>
          <cell r="P325" t="str">
            <v>0770</v>
          </cell>
          <cell r="Q325" t="str">
            <v>MSP</v>
          </cell>
          <cell r="R325">
            <v>40649516</v>
          </cell>
          <cell r="S325" t="str">
            <v/>
          </cell>
          <cell r="T325" t="str">
            <v>NA</v>
          </cell>
          <cell r="V325">
            <v>153103</v>
          </cell>
          <cell r="W325">
            <v>0.75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153103</v>
          </cell>
          <cell r="AC325">
            <v>38008</v>
          </cell>
          <cell r="AD325">
            <v>0</v>
          </cell>
          <cell r="AE325">
            <v>191111</v>
          </cell>
          <cell r="AF325">
            <v>191111</v>
          </cell>
          <cell r="AG325">
            <v>0.75</v>
          </cell>
          <cell r="AH325">
            <v>143333.25</v>
          </cell>
          <cell r="AI325">
            <v>0</v>
          </cell>
          <cell r="AJ325"/>
          <cell r="AK325"/>
          <cell r="AN325"/>
          <cell r="AO325"/>
          <cell r="AP325"/>
          <cell r="AR325">
            <v>143333.25</v>
          </cell>
          <cell r="AS325">
            <v>44013</v>
          </cell>
          <cell r="AT325">
            <v>44377</v>
          </cell>
          <cell r="AU325" t="str">
            <v>MSP with PNZ and PSZ</v>
          </cell>
          <cell r="AV325">
            <v>43994</v>
          </cell>
          <cell r="BB325" t="str">
            <v>ARC0279510 - Renewal</v>
          </cell>
          <cell r="BC325" t="str">
            <v>D</v>
          </cell>
          <cell r="BE325" t="str">
            <v>N</v>
          </cell>
          <cell r="BF325"/>
          <cell r="BG325" t="str">
            <v>gsdevera@ucsd.edu</v>
          </cell>
          <cell r="BI325">
            <v>1</v>
          </cell>
          <cell r="BJ325">
            <v>31101</v>
          </cell>
          <cell r="BK325">
            <v>11944.44</v>
          </cell>
          <cell r="BL325">
            <v>9568.94</v>
          </cell>
          <cell r="BM325">
            <v>2375.5</v>
          </cell>
          <cell r="BN325"/>
          <cell r="BR325">
            <v>91.53</v>
          </cell>
          <cell r="BS325">
            <v>6711.8949000000002</v>
          </cell>
        </row>
        <row r="326">
          <cell r="A326">
            <v>2021</v>
          </cell>
          <cell r="B326">
            <v>311</v>
          </cell>
          <cell r="C326" t="str">
            <v>Peds</v>
          </cell>
          <cell r="D326" t="str">
            <v>EmMed</v>
          </cell>
          <cell r="F326" t="str">
            <v>Colston</v>
          </cell>
          <cell r="G326" t="str">
            <v>MSP</v>
          </cell>
          <cell r="H326" t="str">
            <v>Active</v>
          </cell>
          <cell r="I326">
            <v>10372283</v>
          </cell>
          <cell r="J326" t="e">
            <v>#N/A</v>
          </cell>
          <cell r="K326" t="str">
            <v>Lovejoy, Amy</v>
          </cell>
          <cell r="L326" t="str">
            <v>Lovejoy</v>
          </cell>
          <cell r="M326" t="str">
            <v>Amy</v>
          </cell>
          <cell r="N326">
            <v>44013</v>
          </cell>
          <cell r="O326">
            <v>44377</v>
          </cell>
          <cell r="P326" t="str">
            <v>0771</v>
          </cell>
          <cell r="Q326" t="str">
            <v>MSP</v>
          </cell>
          <cell r="R326">
            <v>40655012</v>
          </cell>
          <cell r="S326" t="str">
            <v/>
          </cell>
          <cell r="T326" t="str">
            <v>NA</v>
          </cell>
          <cell r="V326">
            <v>125909</v>
          </cell>
          <cell r="W326">
            <v>0.5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125909</v>
          </cell>
          <cell r="AC326">
            <v>38591</v>
          </cell>
          <cell r="AD326">
            <v>0</v>
          </cell>
          <cell r="AE326">
            <v>164500</v>
          </cell>
          <cell r="AF326">
            <v>164500</v>
          </cell>
          <cell r="AG326">
            <v>0.5</v>
          </cell>
          <cell r="AH326">
            <v>82250</v>
          </cell>
          <cell r="AI326">
            <v>0</v>
          </cell>
          <cell r="AJ326"/>
          <cell r="AK326"/>
          <cell r="AN326"/>
          <cell r="AO326"/>
          <cell r="AP326"/>
          <cell r="AR326">
            <v>82250</v>
          </cell>
          <cell r="AS326">
            <v>44013</v>
          </cell>
          <cell r="AT326">
            <v>44377</v>
          </cell>
          <cell r="AU326" t="str">
            <v>MSP with PNZ and PSZ</v>
          </cell>
          <cell r="AV326">
            <v>43994</v>
          </cell>
          <cell r="BB326" t="str">
            <v>ARC0273434 - Renewal</v>
          </cell>
          <cell r="BC326" t="str">
            <v>D</v>
          </cell>
          <cell r="BE326" t="str">
            <v>N</v>
          </cell>
          <cell r="BF326"/>
          <cell r="BG326" t="str">
            <v>alovejoy@ucsd.edu</v>
          </cell>
          <cell r="BH326" t="str">
            <v>Rady's</v>
          </cell>
          <cell r="BI326">
            <v>1</v>
          </cell>
          <cell r="BJ326">
            <v>31100</v>
          </cell>
          <cell r="BK326">
            <v>6854.17</v>
          </cell>
          <cell r="BL326">
            <v>5246.21</v>
          </cell>
          <cell r="BM326">
            <v>1607.96</v>
          </cell>
          <cell r="BN326"/>
          <cell r="BR326">
            <v>78.78</v>
          </cell>
          <cell r="BS326">
            <v>4750.4340000000002</v>
          </cell>
        </row>
        <row r="327">
          <cell r="A327">
            <v>2022</v>
          </cell>
          <cell r="B327">
            <v>311</v>
          </cell>
          <cell r="C327" t="str">
            <v>Peds</v>
          </cell>
          <cell r="D327" t="str">
            <v>EmMed</v>
          </cell>
          <cell r="F327" t="str">
            <v>Colston</v>
          </cell>
          <cell r="G327" t="str">
            <v>MSP</v>
          </cell>
          <cell r="H327" t="str">
            <v>Active</v>
          </cell>
          <cell r="I327">
            <v>10372565</v>
          </cell>
          <cell r="J327" t="e">
            <v>#N/A</v>
          </cell>
          <cell r="K327" t="str">
            <v>Carstairs, Keri</v>
          </cell>
          <cell r="L327" t="str">
            <v>Carstairs</v>
          </cell>
          <cell r="M327" t="str">
            <v>Keri</v>
          </cell>
          <cell r="N327">
            <v>44046</v>
          </cell>
          <cell r="O327">
            <v>44410</v>
          </cell>
          <cell r="P327" t="str">
            <v>0772</v>
          </cell>
          <cell r="Q327" t="str">
            <v>MSP</v>
          </cell>
          <cell r="R327">
            <v>40739750</v>
          </cell>
          <cell r="S327" t="str">
            <v/>
          </cell>
          <cell r="T327" t="str">
            <v>NA</v>
          </cell>
          <cell r="V327">
            <v>91900</v>
          </cell>
          <cell r="W327">
            <v>0.2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91900</v>
          </cell>
          <cell r="AC327">
            <v>0</v>
          </cell>
          <cell r="AD327">
            <v>0</v>
          </cell>
          <cell r="AE327">
            <v>91900</v>
          </cell>
          <cell r="AF327">
            <v>91900</v>
          </cell>
          <cell r="AG327">
            <v>0.2</v>
          </cell>
          <cell r="AH327">
            <v>18380</v>
          </cell>
          <cell r="AI327">
            <v>0</v>
          </cell>
          <cell r="AJ327"/>
          <cell r="AK327"/>
          <cell r="AN327"/>
          <cell r="AO327"/>
          <cell r="AP327"/>
          <cell r="AR327">
            <v>18380</v>
          </cell>
          <cell r="AS327">
            <v>44046</v>
          </cell>
          <cell r="AT327">
            <v>44410</v>
          </cell>
          <cell r="AU327" t="str">
            <v>MSP with PNZ and PSZ</v>
          </cell>
          <cell r="AV327">
            <v>44043</v>
          </cell>
          <cell r="BB327" t="str">
            <v>ARC0288174 - New MSP</v>
          </cell>
          <cell r="BC327" t="str">
            <v>N</v>
          </cell>
          <cell r="BE327" t="str">
            <v>N</v>
          </cell>
          <cell r="BF327" t="str">
            <v>Sub 2</v>
          </cell>
          <cell r="BG327" t="str">
            <v>kcarstairs@ucsd.edu</v>
          </cell>
          <cell r="BI327">
            <v>1</v>
          </cell>
          <cell r="BJ327">
            <v>31100</v>
          </cell>
          <cell r="BK327" t="str">
            <v>EcoTime</v>
          </cell>
          <cell r="BL327">
            <v>1531.67</v>
          </cell>
          <cell r="BM327">
            <v>0</v>
          </cell>
          <cell r="BN327"/>
          <cell r="BR327">
            <v>44.01</v>
          </cell>
          <cell r="BS327">
            <v>352.08</v>
          </cell>
        </row>
        <row r="328">
          <cell r="A328">
            <v>2021</v>
          </cell>
          <cell r="B328">
            <v>311</v>
          </cell>
          <cell r="C328" t="str">
            <v>Peds</v>
          </cell>
          <cell r="D328" t="str">
            <v>EmMed</v>
          </cell>
          <cell r="F328" t="str">
            <v>Colston</v>
          </cell>
          <cell r="G328" t="str">
            <v>MSP</v>
          </cell>
          <cell r="H328" t="str">
            <v>Active</v>
          </cell>
          <cell r="I328">
            <v>10372946</v>
          </cell>
          <cell r="J328" t="e">
            <v>#N/A</v>
          </cell>
          <cell r="K328" t="str">
            <v>Mandeville, Katherine Ann</v>
          </cell>
          <cell r="L328" t="str">
            <v>Mandeville</v>
          </cell>
          <cell r="M328" t="str">
            <v>Katherine Ann</v>
          </cell>
          <cell r="N328">
            <v>44013</v>
          </cell>
          <cell r="O328">
            <v>44377</v>
          </cell>
          <cell r="P328" t="str">
            <v>0770</v>
          </cell>
          <cell r="Q328" t="str">
            <v>MSP</v>
          </cell>
          <cell r="R328">
            <v>40655303</v>
          </cell>
          <cell r="S328" t="str">
            <v/>
          </cell>
          <cell r="T328" t="str">
            <v>NA</v>
          </cell>
          <cell r="V328">
            <v>187471</v>
          </cell>
          <cell r="W328">
            <v>0.8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187471</v>
          </cell>
          <cell r="AC328">
            <v>28537</v>
          </cell>
          <cell r="AD328">
            <v>0</v>
          </cell>
          <cell r="AE328">
            <v>216008</v>
          </cell>
          <cell r="AF328">
            <v>216008</v>
          </cell>
          <cell r="AG328">
            <v>0.8</v>
          </cell>
          <cell r="AH328">
            <v>172806.40000000002</v>
          </cell>
          <cell r="AI328">
            <v>0</v>
          </cell>
          <cell r="AJ328"/>
          <cell r="AK328"/>
          <cell r="AN328"/>
          <cell r="AO328"/>
          <cell r="AP328"/>
          <cell r="AR328">
            <v>172806.39999999999</v>
          </cell>
          <cell r="AS328">
            <v>44013</v>
          </cell>
          <cell r="AT328">
            <v>44377</v>
          </cell>
          <cell r="AU328" t="str">
            <v>MSP with PNZ and PSZ</v>
          </cell>
          <cell r="AV328">
            <v>43994</v>
          </cell>
          <cell r="BB328" t="str">
            <v>ARC0273402 - Renewal</v>
          </cell>
          <cell r="BC328" t="str">
            <v>D</v>
          </cell>
          <cell r="BE328" t="str">
            <v>N</v>
          </cell>
          <cell r="BF328"/>
          <cell r="BG328" t="str">
            <v>kmandeville@ucsd.edu</v>
          </cell>
          <cell r="BI328">
            <v>1</v>
          </cell>
          <cell r="BJ328">
            <v>31100</v>
          </cell>
          <cell r="BK328">
            <v>14400.53</v>
          </cell>
          <cell r="BL328">
            <v>12498.07</v>
          </cell>
          <cell r="BM328">
            <v>1902.47</v>
          </cell>
          <cell r="BN328"/>
          <cell r="BR328">
            <v>103.45</v>
          </cell>
          <cell r="BS328">
            <v>9287.741</v>
          </cell>
        </row>
        <row r="329">
          <cell r="A329">
            <v>2021</v>
          </cell>
          <cell r="B329">
            <v>311</v>
          </cell>
          <cell r="C329" t="str">
            <v>Peds</v>
          </cell>
          <cell r="D329" t="str">
            <v>EmMed</v>
          </cell>
          <cell r="F329" t="str">
            <v>Colston</v>
          </cell>
          <cell r="G329" t="str">
            <v>MSP</v>
          </cell>
          <cell r="H329" t="str">
            <v>Active</v>
          </cell>
          <cell r="I329">
            <v>10373086</v>
          </cell>
          <cell r="J329" t="e">
            <v>#N/A</v>
          </cell>
          <cell r="K329" t="str">
            <v>Do, Stephanie Thuy</v>
          </cell>
          <cell r="L329" t="str">
            <v>Do</v>
          </cell>
          <cell r="M329" t="str">
            <v>Stephanie Thuy</v>
          </cell>
          <cell r="N329">
            <v>44013</v>
          </cell>
          <cell r="O329">
            <v>44377</v>
          </cell>
          <cell r="P329" t="str">
            <v>0771</v>
          </cell>
          <cell r="Q329" t="str">
            <v>MSP</v>
          </cell>
          <cell r="R329">
            <v>40647311</v>
          </cell>
          <cell r="S329" t="str">
            <v/>
          </cell>
          <cell r="T329" t="str">
            <v>NA</v>
          </cell>
          <cell r="V329">
            <v>137510</v>
          </cell>
          <cell r="W329">
            <v>0.75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137510</v>
          </cell>
          <cell r="AC329">
            <v>58934</v>
          </cell>
          <cell r="AD329">
            <v>0</v>
          </cell>
          <cell r="AE329">
            <v>196444</v>
          </cell>
          <cell r="AF329">
            <v>196444</v>
          </cell>
          <cell r="AG329">
            <v>0.75</v>
          </cell>
          <cell r="AH329">
            <v>147333</v>
          </cell>
          <cell r="AI329">
            <v>0</v>
          </cell>
          <cell r="AJ329"/>
          <cell r="AK329"/>
          <cell r="AN329"/>
          <cell r="AO329"/>
          <cell r="AP329"/>
          <cell r="AR329">
            <v>147333</v>
          </cell>
          <cell r="AS329">
            <v>44013</v>
          </cell>
          <cell r="AT329">
            <v>44377</v>
          </cell>
          <cell r="AU329" t="str">
            <v>MSP with PNZ and PSZ</v>
          </cell>
          <cell r="AV329">
            <v>43994</v>
          </cell>
          <cell r="BB329" t="str">
            <v>ARC0273467 - Renewal</v>
          </cell>
          <cell r="BC329" t="str">
            <v>D</v>
          </cell>
          <cell r="BE329" t="str">
            <v>N</v>
          </cell>
          <cell r="BF329"/>
          <cell r="BG329" t="str">
            <v>stdo@ucsd.edu</v>
          </cell>
          <cell r="BI329">
            <v>0</v>
          </cell>
          <cell r="BJ329">
            <v>31100</v>
          </cell>
          <cell r="BK329">
            <v>12277.75</v>
          </cell>
          <cell r="BL329">
            <v>8594.3799999999992</v>
          </cell>
          <cell r="BM329">
            <v>3683.38</v>
          </cell>
          <cell r="BN329"/>
          <cell r="BR329">
            <v>94.08</v>
          </cell>
          <cell r="BS329">
            <v>6196.1088</v>
          </cell>
        </row>
        <row r="330">
          <cell r="A330">
            <v>2021</v>
          </cell>
          <cell r="B330">
            <v>311</v>
          </cell>
          <cell r="C330" t="str">
            <v>Peds</v>
          </cell>
          <cell r="D330" t="str">
            <v>EmMed</v>
          </cell>
          <cell r="F330" t="str">
            <v>Colston</v>
          </cell>
          <cell r="G330" t="str">
            <v>MSP</v>
          </cell>
          <cell r="H330" t="str">
            <v>Active</v>
          </cell>
          <cell r="I330">
            <v>10373501</v>
          </cell>
          <cell r="J330" t="e">
            <v>#N/A</v>
          </cell>
          <cell r="K330" t="str">
            <v>Bellomo, Thomas</v>
          </cell>
          <cell r="L330" t="str">
            <v>Bellomo</v>
          </cell>
          <cell r="M330" t="str">
            <v>Thomas</v>
          </cell>
          <cell r="N330">
            <v>44013</v>
          </cell>
          <cell r="O330">
            <v>44377</v>
          </cell>
          <cell r="P330" t="str">
            <v>0771</v>
          </cell>
          <cell r="Q330" t="str">
            <v>MSP</v>
          </cell>
          <cell r="R330">
            <v>40655473</v>
          </cell>
          <cell r="S330" t="str">
            <v/>
          </cell>
          <cell r="T330" t="str">
            <v>NA</v>
          </cell>
          <cell r="V330">
            <v>125909</v>
          </cell>
          <cell r="W330">
            <v>0.5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125909</v>
          </cell>
          <cell r="AC330">
            <v>38591</v>
          </cell>
          <cell r="AD330">
            <v>0</v>
          </cell>
          <cell r="AE330">
            <v>164500</v>
          </cell>
          <cell r="AF330">
            <v>164500</v>
          </cell>
          <cell r="AG330">
            <v>0.5</v>
          </cell>
          <cell r="AH330">
            <v>82250</v>
          </cell>
          <cell r="AI330">
            <v>0</v>
          </cell>
          <cell r="AJ330"/>
          <cell r="AK330"/>
          <cell r="AN330"/>
          <cell r="AO330"/>
          <cell r="AP330"/>
          <cell r="AR330">
            <v>82250</v>
          </cell>
          <cell r="AS330">
            <v>44013</v>
          </cell>
          <cell r="AT330">
            <v>44377</v>
          </cell>
          <cell r="AU330" t="str">
            <v>MSP with PNZ and PSZ</v>
          </cell>
          <cell r="AV330">
            <v>43999</v>
          </cell>
          <cell r="AW330" t="str">
            <v>Colston, S.</v>
          </cell>
          <cell r="BB330" t="str">
            <v>ARC0273433 - Renewal</v>
          </cell>
          <cell r="BC330" t="str">
            <v>D</v>
          </cell>
          <cell r="BE330" t="str">
            <v>N</v>
          </cell>
          <cell r="BF330"/>
          <cell r="BG330" t="str">
            <v>tbellomo@ucsd.edu</v>
          </cell>
          <cell r="BH330" t="str">
            <v>Rady's</v>
          </cell>
          <cell r="BI330">
            <v>1</v>
          </cell>
          <cell r="BJ330">
            <v>31100</v>
          </cell>
          <cell r="BK330">
            <v>6854.17</v>
          </cell>
          <cell r="BL330">
            <v>5246.21</v>
          </cell>
          <cell r="BM330">
            <v>1607.96</v>
          </cell>
          <cell r="BN330"/>
          <cell r="BR330">
            <v>78.78</v>
          </cell>
          <cell r="BS330">
            <v>4750.4340000000002</v>
          </cell>
        </row>
        <row r="331">
          <cell r="A331">
            <v>2021</v>
          </cell>
          <cell r="B331">
            <v>311</v>
          </cell>
          <cell r="C331" t="str">
            <v>Peds</v>
          </cell>
          <cell r="D331" t="str">
            <v>EmMed</v>
          </cell>
          <cell r="F331" t="str">
            <v>Colston</v>
          </cell>
          <cell r="G331" t="str">
            <v>MSP</v>
          </cell>
          <cell r="H331" t="str">
            <v>Active</v>
          </cell>
          <cell r="I331">
            <v>10375379</v>
          </cell>
          <cell r="J331" t="e">
            <v>#N/A</v>
          </cell>
          <cell r="K331" t="str">
            <v>Del Re, Angelo</v>
          </cell>
          <cell r="L331" t="str">
            <v>Del Re</v>
          </cell>
          <cell r="M331" t="str">
            <v>Angelo</v>
          </cell>
          <cell r="N331">
            <v>44013</v>
          </cell>
          <cell r="O331">
            <v>44377</v>
          </cell>
          <cell r="P331" t="str">
            <v>0771</v>
          </cell>
          <cell r="Q331" t="str">
            <v>MSP</v>
          </cell>
          <cell r="R331">
            <v>40650710</v>
          </cell>
          <cell r="S331" t="str">
            <v/>
          </cell>
          <cell r="T331" t="str">
            <v>NA</v>
          </cell>
          <cell r="V331">
            <v>114800</v>
          </cell>
          <cell r="W331">
            <v>0.43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114800</v>
          </cell>
          <cell r="AC331">
            <v>35140</v>
          </cell>
          <cell r="AD331">
            <v>0</v>
          </cell>
          <cell r="AE331">
            <v>149940</v>
          </cell>
          <cell r="AF331">
            <v>149940</v>
          </cell>
          <cell r="AG331">
            <v>0.43</v>
          </cell>
          <cell r="AH331">
            <v>64474.2</v>
          </cell>
          <cell r="AI331">
            <v>0</v>
          </cell>
          <cell r="AJ331"/>
          <cell r="AK331"/>
          <cell r="AN331"/>
          <cell r="AO331"/>
          <cell r="AP331"/>
          <cell r="AR331">
            <v>64474.2</v>
          </cell>
          <cell r="AS331">
            <v>44013</v>
          </cell>
          <cell r="AT331">
            <v>44377</v>
          </cell>
          <cell r="AU331" t="str">
            <v>MSP with PNZ and PSZ</v>
          </cell>
          <cell r="AV331">
            <v>43999</v>
          </cell>
          <cell r="AW331" t="str">
            <v>Colston, S.</v>
          </cell>
          <cell r="BB331" t="str">
            <v>ARC0273418 -</v>
          </cell>
          <cell r="BC331" t="str">
            <v>D</v>
          </cell>
          <cell r="BE331" t="str">
            <v>N</v>
          </cell>
          <cell r="BF331" t="str">
            <v>Sub 2</v>
          </cell>
          <cell r="BG331" t="str">
            <v>adelre@ucsd.edu</v>
          </cell>
          <cell r="BI331">
            <v>1</v>
          </cell>
          <cell r="BJ331">
            <v>31100</v>
          </cell>
          <cell r="BK331" t="str">
            <v>EcoTime</v>
          </cell>
          <cell r="BL331">
            <v>4113.67</v>
          </cell>
          <cell r="BM331">
            <v>1259.18</v>
          </cell>
          <cell r="BN331"/>
          <cell r="BR331">
            <v>71.81</v>
          </cell>
          <cell r="BS331" t="e">
            <v>#N/A</v>
          </cell>
        </row>
        <row r="332">
          <cell r="A332">
            <v>2021</v>
          </cell>
          <cell r="B332">
            <v>311</v>
          </cell>
          <cell r="C332" t="str">
            <v>Peds</v>
          </cell>
          <cell r="D332" t="str">
            <v>EmMed</v>
          </cell>
          <cell r="F332" t="str">
            <v>Colston</v>
          </cell>
          <cell r="G332" t="str">
            <v>MSP</v>
          </cell>
          <cell r="H332" t="str">
            <v>Active</v>
          </cell>
          <cell r="I332">
            <v>10375460</v>
          </cell>
          <cell r="J332" t="e">
            <v>#N/A</v>
          </cell>
          <cell r="K332" t="str">
            <v>Ghafouri, Nazli</v>
          </cell>
          <cell r="L332" t="str">
            <v>Ghafouri</v>
          </cell>
          <cell r="M332" t="str">
            <v>Nazli</v>
          </cell>
          <cell r="N332">
            <v>43934</v>
          </cell>
          <cell r="O332">
            <v>44255</v>
          </cell>
          <cell r="P332" t="str">
            <v>0771</v>
          </cell>
          <cell r="Q332" t="str">
            <v>MSP</v>
          </cell>
          <cell r="R332">
            <v>40653260</v>
          </cell>
          <cell r="S332" t="str">
            <v/>
          </cell>
          <cell r="T332" t="str">
            <v>NA</v>
          </cell>
          <cell r="V332">
            <v>149941</v>
          </cell>
          <cell r="W332">
            <v>0.68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149941</v>
          </cell>
          <cell r="AC332">
            <v>64260</v>
          </cell>
          <cell r="AD332">
            <v>0</v>
          </cell>
          <cell r="AE332">
            <v>214201</v>
          </cell>
          <cell r="AF332">
            <v>214201</v>
          </cell>
          <cell r="AG332">
            <v>0.68</v>
          </cell>
          <cell r="AH332">
            <v>145656.68000000002</v>
          </cell>
          <cell r="AI332">
            <v>0</v>
          </cell>
          <cell r="AJ332"/>
          <cell r="AK332"/>
          <cell r="AN332"/>
          <cell r="AO332"/>
          <cell r="AP332"/>
          <cell r="AR332">
            <v>145656.68</v>
          </cell>
          <cell r="AS332">
            <v>43891</v>
          </cell>
          <cell r="AT332">
            <v>44255</v>
          </cell>
          <cell r="AU332" t="str">
            <v>MSP with PNZ and PSZ</v>
          </cell>
          <cell r="AV332"/>
          <cell r="BB332" t="str">
            <v>ARC0280745 - MSP Revision</v>
          </cell>
          <cell r="BC332" t="str">
            <v>N</v>
          </cell>
          <cell r="BE332" t="str">
            <v>Y</v>
          </cell>
          <cell r="BF332"/>
          <cell r="BG332" t="str">
            <v>nghafouri@health.ucsd.edu</v>
          </cell>
          <cell r="BI332">
            <v>1</v>
          </cell>
          <cell r="BJ332">
            <v>31120</v>
          </cell>
          <cell r="BK332">
            <v>12138.06</v>
          </cell>
          <cell r="BL332">
            <v>8496.66</v>
          </cell>
          <cell r="BM332">
            <v>3641.4</v>
          </cell>
          <cell r="BN332"/>
          <cell r="BR332">
            <v>102.59</v>
          </cell>
          <cell r="BS332">
            <v>7366.9879000000001</v>
          </cell>
        </row>
        <row r="333">
          <cell r="A333">
            <v>2022</v>
          </cell>
          <cell r="B333">
            <v>311</v>
          </cell>
          <cell r="C333" t="str">
            <v>Peds</v>
          </cell>
          <cell r="D333" t="str">
            <v>EmMed</v>
          </cell>
          <cell r="F333" t="str">
            <v>Colston</v>
          </cell>
          <cell r="G333" t="str">
            <v>MSP</v>
          </cell>
          <cell r="I333">
            <v>10437198</v>
          </cell>
          <cell r="J333" t="e">
            <v>#N/A</v>
          </cell>
          <cell r="K333" t="str">
            <v>Laub, Natalie</v>
          </cell>
          <cell r="L333" t="str">
            <v>Laub</v>
          </cell>
          <cell r="M333" t="str">
            <v>Natalie</v>
          </cell>
          <cell r="N333">
            <v>44039</v>
          </cell>
          <cell r="O333">
            <v>44403</v>
          </cell>
          <cell r="P333" t="str">
            <v>0771</v>
          </cell>
          <cell r="Q333" t="str">
            <v>MSP</v>
          </cell>
          <cell r="R333">
            <v>40718373</v>
          </cell>
          <cell r="S333" t="str">
            <v/>
          </cell>
          <cell r="T333" t="str">
            <v>NA</v>
          </cell>
          <cell r="V333">
            <v>129500</v>
          </cell>
          <cell r="W333">
            <v>1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129500</v>
          </cell>
          <cell r="AC333">
            <v>55500</v>
          </cell>
          <cell r="AD333">
            <v>0</v>
          </cell>
          <cell r="AE333">
            <v>185000</v>
          </cell>
          <cell r="AF333">
            <v>185000</v>
          </cell>
          <cell r="AG333">
            <v>1</v>
          </cell>
          <cell r="AH333">
            <v>185000</v>
          </cell>
          <cell r="AI333">
            <v>0</v>
          </cell>
          <cell r="AJ333"/>
          <cell r="AK333"/>
          <cell r="AN333"/>
          <cell r="AO333"/>
          <cell r="AP333"/>
          <cell r="AR333">
            <v>185000</v>
          </cell>
          <cell r="AS333">
            <v>44039</v>
          </cell>
          <cell r="AT333">
            <v>44403</v>
          </cell>
          <cell r="AU333" t="str">
            <v>MSP with PNZ and PSZ</v>
          </cell>
          <cell r="AV333">
            <v>44001</v>
          </cell>
          <cell r="BB333" t="str">
            <v>ARC0285626 - New MSP</v>
          </cell>
          <cell r="BC333" t="str">
            <v>N</v>
          </cell>
          <cell r="BE333" t="str">
            <v>Y</v>
          </cell>
          <cell r="BF333"/>
          <cell r="BG333" t="str">
            <v>nstavas@gmail.com</v>
          </cell>
          <cell r="BI333">
            <v>0</v>
          </cell>
          <cell r="BK333">
            <v>15416.67</v>
          </cell>
          <cell r="BL333">
            <v>10791.67</v>
          </cell>
          <cell r="BM333">
            <v>4625</v>
          </cell>
          <cell r="BN333"/>
          <cell r="BR333">
            <v>88.6</v>
          </cell>
          <cell r="BS333">
            <v>5494.9719999999998</v>
          </cell>
        </row>
        <row r="334">
          <cell r="A334">
            <v>2021</v>
          </cell>
          <cell r="B334">
            <v>311</v>
          </cell>
          <cell r="C334" t="str">
            <v>Peds</v>
          </cell>
          <cell r="D334" t="str">
            <v>Endoc</v>
          </cell>
          <cell r="F334" t="str">
            <v>Colston</v>
          </cell>
          <cell r="G334" t="str">
            <v>MSP</v>
          </cell>
          <cell r="H334" t="str">
            <v>Active</v>
          </cell>
          <cell r="I334">
            <v>10364519</v>
          </cell>
          <cell r="J334" t="e">
            <v>#N/A</v>
          </cell>
          <cell r="K334" t="str">
            <v>Phillips, Susan</v>
          </cell>
          <cell r="L334" t="str">
            <v>Phillips</v>
          </cell>
          <cell r="M334" t="str">
            <v>Susan</v>
          </cell>
          <cell r="N334">
            <v>44013</v>
          </cell>
          <cell r="O334">
            <v>44377</v>
          </cell>
          <cell r="P334" t="str">
            <v>0770</v>
          </cell>
          <cell r="Q334" t="str">
            <v>MSP</v>
          </cell>
          <cell r="R334">
            <v>40657461</v>
          </cell>
          <cell r="S334" t="str">
            <v/>
          </cell>
          <cell r="T334" t="str">
            <v>NA</v>
          </cell>
          <cell r="V334">
            <v>154611</v>
          </cell>
          <cell r="W334">
            <v>1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154611</v>
          </cell>
          <cell r="AC334">
            <v>35389</v>
          </cell>
          <cell r="AD334">
            <v>0</v>
          </cell>
          <cell r="AE334">
            <v>190000</v>
          </cell>
          <cell r="AF334">
            <v>190000</v>
          </cell>
          <cell r="AG334">
            <v>1</v>
          </cell>
          <cell r="AH334">
            <v>190000</v>
          </cell>
          <cell r="AI334">
            <v>0</v>
          </cell>
          <cell r="AJ334"/>
          <cell r="AK334"/>
          <cell r="AN334"/>
          <cell r="AO334"/>
          <cell r="AP334"/>
          <cell r="AR334">
            <v>190000</v>
          </cell>
          <cell r="AS334">
            <v>44013</v>
          </cell>
          <cell r="AT334">
            <v>44377</v>
          </cell>
          <cell r="AU334" t="str">
            <v>MSP with PNZ and PSZ</v>
          </cell>
          <cell r="AV334">
            <v>43920</v>
          </cell>
          <cell r="AW334" t="str">
            <v>Taylor, J.</v>
          </cell>
          <cell r="BB334" t="str">
            <v>msp renewal  -   ARC0273420</v>
          </cell>
          <cell r="BC334" t="str">
            <v>M</v>
          </cell>
          <cell r="BE334" t="str">
            <v>N</v>
          </cell>
          <cell r="BF334"/>
          <cell r="BG334" t="str">
            <v>saphillips@ucsd.edu</v>
          </cell>
          <cell r="BH334" t="str">
            <v>Rady's - Endocrin</v>
          </cell>
          <cell r="BI334">
            <v>1</v>
          </cell>
          <cell r="BJ334">
            <v>31100</v>
          </cell>
          <cell r="BK334">
            <v>15833.33</v>
          </cell>
          <cell r="BL334">
            <v>12884.25</v>
          </cell>
          <cell r="BM334">
            <v>2949.08</v>
          </cell>
          <cell r="BN334"/>
          <cell r="BR334">
            <v>91</v>
          </cell>
          <cell r="BS334">
            <v>6738.55</v>
          </cell>
        </row>
        <row r="335">
          <cell r="A335">
            <v>2021</v>
          </cell>
          <cell r="B335">
            <v>311</v>
          </cell>
          <cell r="C335" t="str">
            <v>Peds</v>
          </cell>
          <cell r="D335" t="str">
            <v>Endoc</v>
          </cell>
          <cell r="F335" t="str">
            <v>Colston</v>
          </cell>
          <cell r="G335" t="str">
            <v>MSP</v>
          </cell>
          <cell r="H335" t="str">
            <v>Active</v>
          </cell>
          <cell r="I335">
            <v>10364635</v>
          </cell>
          <cell r="J335" t="e">
            <v>#N/A</v>
          </cell>
          <cell r="K335" t="str">
            <v>Rivera Vega, Michelle Yarelis</v>
          </cell>
          <cell r="L335" t="str">
            <v>Rivera Vega</v>
          </cell>
          <cell r="M335" t="str">
            <v>Michelle</v>
          </cell>
          <cell r="N335">
            <v>43878</v>
          </cell>
          <cell r="O335">
            <v>44243</v>
          </cell>
          <cell r="P335" t="str">
            <v>0771</v>
          </cell>
          <cell r="Q335" t="str">
            <v>MSP</v>
          </cell>
          <cell r="R335">
            <v>40658883</v>
          </cell>
          <cell r="S335" t="str">
            <v/>
          </cell>
          <cell r="T335" t="str">
            <v>NA</v>
          </cell>
          <cell r="V335">
            <v>115500</v>
          </cell>
          <cell r="W335">
            <v>1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115500</v>
          </cell>
          <cell r="AC335">
            <v>49500</v>
          </cell>
          <cell r="AD335">
            <v>0</v>
          </cell>
          <cell r="AE335">
            <v>165000</v>
          </cell>
          <cell r="AF335">
            <v>165000</v>
          </cell>
          <cell r="AG335">
            <v>1</v>
          </cell>
          <cell r="AH335">
            <v>165000</v>
          </cell>
          <cell r="AI335">
            <v>0</v>
          </cell>
          <cell r="AJ335"/>
          <cell r="AK335"/>
          <cell r="AN335"/>
          <cell r="AO335"/>
          <cell r="AP335"/>
          <cell r="AR335">
            <v>165000</v>
          </cell>
          <cell r="AS335">
            <v>43878</v>
          </cell>
          <cell r="AT335">
            <v>44243</v>
          </cell>
          <cell r="AU335" t="str">
            <v>MSP with PNZ and PSZ</v>
          </cell>
          <cell r="AV335">
            <v>43843</v>
          </cell>
          <cell r="AW335" t="str">
            <v>Taylor, J.</v>
          </cell>
          <cell r="BC335" t="str">
            <v>M</v>
          </cell>
          <cell r="BE335" t="str">
            <v>Y</v>
          </cell>
          <cell r="BF335"/>
          <cell r="BG335" t="str">
            <v>mriveravega@ucsd.edu</v>
          </cell>
          <cell r="BI335">
            <v>1</v>
          </cell>
          <cell r="BJ335">
            <v>31120</v>
          </cell>
          <cell r="BK335">
            <v>13750</v>
          </cell>
          <cell r="BL335">
            <v>9625</v>
          </cell>
          <cell r="BM335">
            <v>4125</v>
          </cell>
          <cell r="BN335"/>
          <cell r="BR335">
            <v>79.02</v>
          </cell>
          <cell r="BS335">
            <v>4371.3863999999994</v>
          </cell>
        </row>
        <row r="336">
          <cell r="A336">
            <v>2021</v>
          </cell>
          <cell r="B336">
            <v>311</v>
          </cell>
          <cell r="C336" t="str">
            <v>Peds</v>
          </cell>
          <cell r="D336" t="str">
            <v>Endoc</v>
          </cell>
          <cell r="F336" t="str">
            <v>Colston</v>
          </cell>
          <cell r="G336" t="str">
            <v>MSP</v>
          </cell>
          <cell r="H336" t="str">
            <v>Active</v>
          </cell>
          <cell r="I336">
            <v>10368601</v>
          </cell>
          <cell r="J336" t="e">
            <v>#N/A</v>
          </cell>
          <cell r="K336" t="str">
            <v>Kim, Jane</v>
          </cell>
          <cell r="L336" t="str">
            <v>Kim</v>
          </cell>
          <cell r="M336" t="str">
            <v>Jane</v>
          </cell>
          <cell r="N336">
            <v>44013</v>
          </cell>
          <cell r="O336">
            <v>44377</v>
          </cell>
          <cell r="P336" t="str">
            <v>0771</v>
          </cell>
          <cell r="Q336" t="str">
            <v>MSP</v>
          </cell>
          <cell r="R336">
            <v>40654002</v>
          </cell>
          <cell r="S336" t="str">
            <v/>
          </cell>
          <cell r="T336" t="str">
            <v>NA</v>
          </cell>
          <cell r="V336">
            <v>136990</v>
          </cell>
          <cell r="W336">
            <v>0.75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136990</v>
          </cell>
          <cell r="AC336">
            <v>53010</v>
          </cell>
          <cell r="AD336">
            <v>0</v>
          </cell>
          <cell r="AE336">
            <v>190000</v>
          </cell>
          <cell r="AF336">
            <v>190000</v>
          </cell>
          <cell r="AG336">
            <v>0.75</v>
          </cell>
          <cell r="AH336">
            <v>142500</v>
          </cell>
          <cell r="AI336">
            <v>0</v>
          </cell>
          <cell r="AJ336"/>
          <cell r="AK336"/>
          <cell r="AN336"/>
          <cell r="AO336"/>
          <cell r="AP336"/>
          <cell r="AR336">
            <v>142500</v>
          </cell>
          <cell r="AS336">
            <v>44013</v>
          </cell>
          <cell r="AT336">
            <v>44377</v>
          </cell>
          <cell r="AU336" t="str">
            <v>MSP with PNZ and PSZ</v>
          </cell>
          <cell r="AV336">
            <v>43920</v>
          </cell>
          <cell r="AW336" t="str">
            <v>Taylor, J.</v>
          </cell>
          <cell r="BC336" t="str">
            <v>M</v>
          </cell>
          <cell r="BE336" t="str">
            <v>N</v>
          </cell>
          <cell r="BF336"/>
          <cell r="BG336" t="str">
            <v>jkk003@ucsd.edu</v>
          </cell>
          <cell r="BH336" t="str">
            <v>Rady's - Endocrin</v>
          </cell>
          <cell r="BI336">
            <v>1</v>
          </cell>
          <cell r="BJ336">
            <v>31100</v>
          </cell>
          <cell r="BK336">
            <v>11875</v>
          </cell>
          <cell r="BL336">
            <v>8561.8799999999992</v>
          </cell>
          <cell r="BM336">
            <v>3313.13</v>
          </cell>
          <cell r="BN336"/>
          <cell r="BR336">
            <v>91</v>
          </cell>
          <cell r="BS336">
            <v>5970.51</v>
          </cell>
        </row>
        <row r="337">
          <cell r="A337">
            <v>2021</v>
          </cell>
          <cell r="B337">
            <v>311</v>
          </cell>
          <cell r="C337" t="str">
            <v>Peds</v>
          </cell>
          <cell r="D337" t="str">
            <v>Endoc</v>
          </cell>
          <cell r="F337" t="str">
            <v>Colston</v>
          </cell>
          <cell r="G337" t="str">
            <v>MSP</v>
          </cell>
          <cell r="H337" t="str">
            <v>Active</v>
          </cell>
          <cell r="I337">
            <v>10369070</v>
          </cell>
          <cell r="J337" t="e">
            <v>#N/A</v>
          </cell>
          <cell r="K337" t="str">
            <v>Klein, Karen</v>
          </cell>
          <cell r="L337" t="str">
            <v>Klein</v>
          </cell>
          <cell r="M337" t="str">
            <v>Karen</v>
          </cell>
          <cell r="N337">
            <v>44013</v>
          </cell>
          <cell r="O337">
            <v>44377</v>
          </cell>
          <cell r="P337" t="str">
            <v>0770</v>
          </cell>
          <cell r="Q337" t="str">
            <v>MSP</v>
          </cell>
          <cell r="R337">
            <v>40654077</v>
          </cell>
          <cell r="S337" t="str">
            <v/>
          </cell>
          <cell r="T337" t="str">
            <v>NA</v>
          </cell>
          <cell r="V337">
            <v>150754</v>
          </cell>
          <cell r="W337">
            <v>0.75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150754</v>
          </cell>
          <cell r="AC337">
            <v>52046</v>
          </cell>
          <cell r="AD337">
            <v>0</v>
          </cell>
          <cell r="AE337">
            <v>202800</v>
          </cell>
          <cell r="AF337">
            <v>202800</v>
          </cell>
          <cell r="AG337">
            <v>0.75</v>
          </cell>
          <cell r="AH337">
            <v>152100</v>
          </cell>
          <cell r="AI337">
            <v>0</v>
          </cell>
          <cell r="AJ337"/>
          <cell r="AK337"/>
          <cell r="AN337"/>
          <cell r="AO337"/>
          <cell r="AP337"/>
          <cell r="AR337">
            <v>152100</v>
          </cell>
          <cell r="AS337">
            <v>44013</v>
          </cell>
          <cell r="AT337">
            <v>44377</v>
          </cell>
          <cell r="AU337" t="str">
            <v>MSP with PNZ and PSZ</v>
          </cell>
          <cell r="AV337">
            <v>43994</v>
          </cell>
          <cell r="AW337" t="str">
            <v>Taylor, J.</v>
          </cell>
          <cell r="BB337" t="str">
            <v>ARC0284453 - Renewal</v>
          </cell>
          <cell r="BC337" t="str">
            <v>M</v>
          </cell>
          <cell r="BE337" t="str">
            <v>N</v>
          </cell>
          <cell r="BF337"/>
          <cell r="BG337" t="str">
            <v>kklein@ucsd.edu</v>
          </cell>
          <cell r="BH337" t="str">
            <v>Rady's - Endocrin - Record as is. LWO</v>
          </cell>
          <cell r="BI337">
            <v>1</v>
          </cell>
          <cell r="BJ337">
            <v>31100</v>
          </cell>
          <cell r="BK337">
            <v>12675</v>
          </cell>
          <cell r="BL337">
            <v>9422.1299999999992</v>
          </cell>
          <cell r="BM337">
            <v>3252.88</v>
          </cell>
          <cell r="BN337"/>
          <cell r="BR337">
            <v>97.13</v>
          </cell>
          <cell r="BS337">
            <v>9070.9706999999999</v>
          </cell>
        </row>
        <row r="338">
          <cell r="A338">
            <v>2021</v>
          </cell>
          <cell r="B338">
            <v>311</v>
          </cell>
          <cell r="C338" t="str">
            <v>Peds</v>
          </cell>
          <cell r="D338" t="str">
            <v>Gastr</v>
          </cell>
          <cell r="F338" t="str">
            <v>Colston</v>
          </cell>
          <cell r="G338" t="str">
            <v>MSP</v>
          </cell>
          <cell r="H338" t="str">
            <v>Active</v>
          </cell>
          <cell r="I338">
            <v>10359087</v>
          </cell>
          <cell r="J338" t="e">
            <v>#N/A</v>
          </cell>
          <cell r="K338" t="str">
            <v>Schwarz, Kathleen Brogan</v>
          </cell>
          <cell r="L338" t="str">
            <v>Schwarz</v>
          </cell>
          <cell r="M338" t="str">
            <v>Kathleen Brogan</v>
          </cell>
          <cell r="N338">
            <v>44013</v>
          </cell>
          <cell r="O338">
            <v>44377</v>
          </cell>
          <cell r="P338" t="str">
            <v>0770</v>
          </cell>
          <cell r="Q338" t="str">
            <v>MSP</v>
          </cell>
          <cell r="R338">
            <v>40646283</v>
          </cell>
          <cell r="S338" t="str">
            <v/>
          </cell>
          <cell r="T338" t="str">
            <v>NA</v>
          </cell>
          <cell r="V338">
            <v>143500</v>
          </cell>
          <cell r="W338">
            <v>0.25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143500</v>
          </cell>
          <cell r="AC338">
            <v>54500</v>
          </cell>
          <cell r="AD338">
            <v>0</v>
          </cell>
          <cell r="AE338">
            <v>198000</v>
          </cell>
          <cell r="AF338">
            <v>198000</v>
          </cell>
          <cell r="AG338">
            <v>0.25</v>
          </cell>
          <cell r="AH338">
            <v>49500</v>
          </cell>
          <cell r="AI338">
            <v>0</v>
          </cell>
          <cell r="AJ338"/>
          <cell r="AK338"/>
          <cell r="AN338"/>
          <cell r="AO338"/>
          <cell r="AP338"/>
          <cell r="AR338">
            <v>49500</v>
          </cell>
          <cell r="AS338">
            <v>44013</v>
          </cell>
          <cell r="AT338">
            <v>44377</v>
          </cell>
          <cell r="AU338" t="str">
            <v>MSP with PNZ and PSZ</v>
          </cell>
          <cell r="AV338">
            <v>44000</v>
          </cell>
          <cell r="BB338" t="str">
            <v>ARC0285408 - Renewal</v>
          </cell>
          <cell r="BC338" t="str">
            <v>N</v>
          </cell>
          <cell r="BE338" t="str">
            <v>N</v>
          </cell>
          <cell r="BF338"/>
          <cell r="BG338" t="str">
            <v>kschwarz@ucsd.edu</v>
          </cell>
          <cell r="BI338">
            <v>1</v>
          </cell>
          <cell r="BJ338">
            <v>31100</v>
          </cell>
          <cell r="BK338">
            <v>4125</v>
          </cell>
          <cell r="BL338">
            <v>2989.58</v>
          </cell>
          <cell r="BM338">
            <v>1135.42</v>
          </cell>
          <cell r="BN338"/>
          <cell r="BR338">
            <v>94.83</v>
          </cell>
          <cell r="BS338" t="e">
            <v>#N/A</v>
          </cell>
        </row>
        <row r="339">
          <cell r="A339">
            <v>2021</v>
          </cell>
          <cell r="B339">
            <v>311</v>
          </cell>
          <cell r="C339" t="str">
            <v>Peds</v>
          </cell>
          <cell r="D339" t="str">
            <v>Gastr</v>
          </cell>
          <cell r="F339" t="str">
            <v>Colston</v>
          </cell>
          <cell r="G339" t="str">
            <v>MSP</v>
          </cell>
          <cell r="H339" t="str">
            <v>Active</v>
          </cell>
          <cell r="I339">
            <v>10364092</v>
          </cell>
          <cell r="J339" t="e">
            <v>#N/A</v>
          </cell>
          <cell r="K339" t="str">
            <v>Hemperly, Amy Virojanapa</v>
          </cell>
          <cell r="L339" t="str">
            <v>Hemperly</v>
          </cell>
          <cell r="M339" t="str">
            <v>Amy Virojanapa</v>
          </cell>
          <cell r="N339">
            <v>44013</v>
          </cell>
          <cell r="O339">
            <v>44377</v>
          </cell>
          <cell r="P339" t="str">
            <v>0772</v>
          </cell>
          <cell r="Q339" t="str">
            <v>MSP</v>
          </cell>
          <cell r="R339">
            <v>40661341</v>
          </cell>
          <cell r="S339" t="str">
            <v/>
          </cell>
          <cell r="T339" t="str">
            <v>NA</v>
          </cell>
          <cell r="V339">
            <v>94500</v>
          </cell>
          <cell r="W339">
            <v>1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94500</v>
          </cell>
          <cell r="AC339">
            <v>40500</v>
          </cell>
          <cell r="AD339">
            <v>0</v>
          </cell>
          <cell r="AE339">
            <v>135000</v>
          </cell>
          <cell r="AF339">
            <v>135000</v>
          </cell>
          <cell r="AG339">
            <v>1</v>
          </cell>
          <cell r="AH339">
            <v>135000</v>
          </cell>
          <cell r="AI339">
            <v>0</v>
          </cell>
          <cell r="AJ339"/>
          <cell r="AK339"/>
          <cell r="AN339"/>
          <cell r="AO339"/>
          <cell r="AP339"/>
          <cell r="AR339">
            <v>135000</v>
          </cell>
          <cell r="AS339">
            <v>44013</v>
          </cell>
          <cell r="AT339">
            <v>44377</v>
          </cell>
          <cell r="AU339" t="str">
            <v>MSP with PNZ and PSZ</v>
          </cell>
          <cell r="AV339">
            <v>43994</v>
          </cell>
          <cell r="BB339" t="str">
            <v>ARC0273410 - Renewal</v>
          </cell>
          <cell r="BC339" t="str">
            <v>M</v>
          </cell>
          <cell r="BE339" t="str">
            <v>Y</v>
          </cell>
          <cell r="BF339"/>
          <cell r="BG339" t="str">
            <v>avirojanapa@ucsd.edu</v>
          </cell>
          <cell r="BH339" t="str">
            <v>12/2/19-12/30/19 - Maternity Leave (MTE submission not Logged in DB). S-L</v>
          </cell>
          <cell r="BI339">
            <v>0</v>
          </cell>
          <cell r="BJ339">
            <v>31100</v>
          </cell>
          <cell r="BK339">
            <v>11250</v>
          </cell>
          <cell r="BL339">
            <v>7875</v>
          </cell>
          <cell r="BM339">
            <v>3375</v>
          </cell>
          <cell r="BN339"/>
          <cell r="BR339">
            <v>64.66</v>
          </cell>
          <cell r="BS339">
            <v>2926.5115999999998</v>
          </cell>
        </row>
        <row r="340">
          <cell r="A340">
            <v>2021</v>
          </cell>
          <cell r="B340">
            <v>311</v>
          </cell>
          <cell r="C340" t="str">
            <v>Peds</v>
          </cell>
          <cell r="D340" t="str">
            <v>Gastr</v>
          </cell>
          <cell r="F340" t="str">
            <v>Colston</v>
          </cell>
          <cell r="G340" t="str">
            <v>MSP</v>
          </cell>
          <cell r="H340" t="str">
            <v>Active</v>
          </cell>
          <cell r="I340">
            <v>10369598</v>
          </cell>
          <cell r="J340" t="e">
            <v>#N/A</v>
          </cell>
          <cell r="K340" t="str">
            <v>Kooros, Koorosh</v>
          </cell>
          <cell r="L340" t="str">
            <v>Kooros</v>
          </cell>
          <cell r="M340" t="str">
            <v>Koorosh</v>
          </cell>
          <cell r="N340">
            <v>43770</v>
          </cell>
          <cell r="O340">
            <v>44135</v>
          </cell>
          <cell r="P340" t="str">
            <v>0770</v>
          </cell>
          <cell r="Q340" t="str">
            <v>MSP</v>
          </cell>
          <cell r="R340">
            <v>40654216</v>
          </cell>
          <cell r="S340" t="str">
            <v/>
          </cell>
          <cell r="T340" t="str">
            <v>NA</v>
          </cell>
          <cell r="V340">
            <v>154524</v>
          </cell>
          <cell r="W340">
            <v>1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154524</v>
          </cell>
          <cell r="AC340">
            <v>50476</v>
          </cell>
          <cell r="AD340">
            <v>0</v>
          </cell>
          <cell r="AE340">
            <v>205000</v>
          </cell>
          <cell r="AF340">
            <v>205000</v>
          </cell>
          <cell r="AG340">
            <v>1</v>
          </cell>
          <cell r="AH340">
            <v>205000</v>
          </cell>
          <cell r="AI340">
            <v>0</v>
          </cell>
          <cell r="AJ340"/>
          <cell r="AK340"/>
          <cell r="AN340"/>
          <cell r="AO340"/>
          <cell r="AP340"/>
          <cell r="AR340">
            <v>205000</v>
          </cell>
          <cell r="AS340">
            <v>43770</v>
          </cell>
          <cell r="AT340">
            <v>44135</v>
          </cell>
          <cell r="AU340" t="str">
            <v>MSP with PNZ and PSZ</v>
          </cell>
          <cell r="AV340">
            <v>43728</v>
          </cell>
          <cell r="BB340" t="str">
            <v>MSP Renewal eff 11/1/19</v>
          </cell>
          <cell r="BC340" t="str">
            <v>M</v>
          </cell>
          <cell r="BE340" t="str">
            <v>N</v>
          </cell>
          <cell r="BF340"/>
          <cell r="BG340" t="str">
            <v>kkooros@ucsd.edu</v>
          </cell>
          <cell r="BH340" t="str">
            <v>Rady's Gastro</v>
          </cell>
          <cell r="BI340">
            <v>1</v>
          </cell>
          <cell r="BJ340">
            <v>31100</v>
          </cell>
          <cell r="BK340">
            <v>17083.330000000002</v>
          </cell>
          <cell r="BL340">
            <v>12877</v>
          </cell>
          <cell r="BM340">
            <v>4206.33</v>
          </cell>
          <cell r="BN340"/>
          <cell r="BR340">
            <v>98.18</v>
          </cell>
          <cell r="BS340">
            <v>7266.3018000000011</v>
          </cell>
        </row>
        <row r="341">
          <cell r="A341">
            <v>2021</v>
          </cell>
          <cell r="B341">
            <v>311</v>
          </cell>
          <cell r="C341" t="str">
            <v>Peds</v>
          </cell>
          <cell r="D341" t="str">
            <v>Gastr</v>
          </cell>
          <cell r="F341" t="str">
            <v>Colston</v>
          </cell>
          <cell r="G341" t="str">
            <v>MSP</v>
          </cell>
          <cell r="H341" t="str">
            <v>Active</v>
          </cell>
          <cell r="I341">
            <v>10369893</v>
          </cell>
          <cell r="J341" t="e">
            <v>#N/A</v>
          </cell>
          <cell r="K341" t="str">
            <v>Behling, Cynthia</v>
          </cell>
          <cell r="L341" t="str">
            <v>Behling</v>
          </cell>
          <cell r="M341" t="str">
            <v>Cynthia</v>
          </cell>
          <cell r="N341">
            <v>44013</v>
          </cell>
          <cell r="O341">
            <v>44377</v>
          </cell>
          <cell r="P341" t="str">
            <v>0771</v>
          </cell>
          <cell r="Q341" t="str">
            <v>MSP</v>
          </cell>
          <cell r="R341">
            <v>40649007</v>
          </cell>
          <cell r="S341" t="str">
            <v/>
          </cell>
          <cell r="T341" t="str">
            <v>NA</v>
          </cell>
          <cell r="V341">
            <v>114800</v>
          </cell>
          <cell r="W341">
            <v>0.1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114800</v>
          </cell>
          <cell r="AC341">
            <v>0</v>
          </cell>
          <cell r="AD341">
            <v>0</v>
          </cell>
          <cell r="AE341">
            <v>114800</v>
          </cell>
          <cell r="AF341">
            <v>114800</v>
          </cell>
          <cell r="AG341">
            <v>0.1</v>
          </cell>
          <cell r="AH341">
            <v>11480</v>
          </cell>
          <cell r="AI341">
            <v>0</v>
          </cell>
          <cell r="AJ341"/>
          <cell r="AK341"/>
          <cell r="AN341"/>
          <cell r="AO341"/>
          <cell r="AP341"/>
          <cell r="AR341">
            <v>11480</v>
          </cell>
          <cell r="AS341">
            <v>44013</v>
          </cell>
          <cell r="AT341">
            <v>44377</v>
          </cell>
          <cell r="AU341" t="str">
            <v>MSP with PNZ and PSZ</v>
          </cell>
          <cell r="AV341">
            <v>44000</v>
          </cell>
          <cell r="BB341" t="str">
            <v>ARC0273322 - Renewal</v>
          </cell>
          <cell r="BC341" t="str">
            <v>N</v>
          </cell>
          <cell r="BE341" t="str">
            <v>N</v>
          </cell>
          <cell r="BF341"/>
          <cell r="BG341" t="str">
            <v>cbehling@ucsd.edu</v>
          </cell>
          <cell r="BI341">
            <v>0</v>
          </cell>
          <cell r="BJ341">
            <v>31121</v>
          </cell>
          <cell r="BK341">
            <v>956.67</v>
          </cell>
          <cell r="BL341">
            <v>956.67</v>
          </cell>
          <cell r="BM341">
            <v>0</v>
          </cell>
          <cell r="BN341"/>
          <cell r="BR341">
            <v>54.98</v>
          </cell>
          <cell r="BS341" t="e">
            <v>#N/A</v>
          </cell>
        </row>
        <row r="342">
          <cell r="A342">
            <v>2021</v>
          </cell>
          <cell r="B342">
            <v>311</v>
          </cell>
          <cell r="C342" t="str">
            <v>Peds</v>
          </cell>
          <cell r="D342" t="str">
            <v>Gastr</v>
          </cell>
          <cell r="F342" t="str">
            <v>Colston</v>
          </cell>
          <cell r="G342" t="str">
            <v>MSP</v>
          </cell>
          <cell r="H342" t="str">
            <v>Active</v>
          </cell>
          <cell r="I342">
            <v>10370120</v>
          </cell>
          <cell r="J342" t="e">
            <v>#N/A</v>
          </cell>
          <cell r="K342" t="str">
            <v>Kumar, Soma</v>
          </cell>
          <cell r="L342" t="str">
            <v>Kumar</v>
          </cell>
          <cell r="M342" t="str">
            <v>Soma</v>
          </cell>
          <cell r="N342">
            <v>44013</v>
          </cell>
          <cell r="O342">
            <v>44377</v>
          </cell>
          <cell r="P342" t="str">
            <v>0771</v>
          </cell>
          <cell r="Q342" t="str">
            <v>MSP</v>
          </cell>
          <cell r="R342">
            <v>40654349</v>
          </cell>
          <cell r="S342" t="str">
            <v/>
          </cell>
          <cell r="T342" t="str">
            <v>NA</v>
          </cell>
          <cell r="V342">
            <v>138600</v>
          </cell>
          <cell r="W342">
            <v>0.75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138600</v>
          </cell>
          <cell r="AC342">
            <v>59400</v>
          </cell>
          <cell r="AD342">
            <v>0</v>
          </cell>
          <cell r="AE342">
            <v>198000</v>
          </cell>
          <cell r="AF342">
            <v>198000</v>
          </cell>
          <cell r="AG342">
            <v>0.75</v>
          </cell>
          <cell r="AH342">
            <v>148500</v>
          </cell>
          <cell r="AI342">
            <v>0</v>
          </cell>
          <cell r="AJ342"/>
          <cell r="AK342"/>
          <cell r="AN342"/>
          <cell r="AO342"/>
          <cell r="AP342"/>
          <cell r="AR342">
            <v>148500</v>
          </cell>
          <cell r="AS342">
            <v>44013</v>
          </cell>
          <cell r="AT342">
            <v>44377</v>
          </cell>
          <cell r="AU342" t="str">
            <v>MSP with PNZ and PSZ</v>
          </cell>
          <cell r="AV342">
            <v>43993</v>
          </cell>
          <cell r="AW342" t="str">
            <v>Colston, S.</v>
          </cell>
          <cell r="BB342" t="str">
            <v>ARC0284458 - Renewal</v>
          </cell>
          <cell r="BC342" t="str">
            <v>M</v>
          </cell>
          <cell r="BE342" t="str">
            <v>N</v>
          </cell>
          <cell r="BF342"/>
          <cell r="BG342" t="str">
            <v>sok066@ucsd.edu</v>
          </cell>
          <cell r="BH342" t="str">
            <v>Rady's - Gastro</v>
          </cell>
          <cell r="BI342">
            <v>1</v>
          </cell>
          <cell r="BJ342">
            <v>31100</v>
          </cell>
          <cell r="BK342">
            <v>12375</v>
          </cell>
          <cell r="BL342">
            <v>8662.5</v>
          </cell>
          <cell r="BM342">
            <v>3712.5</v>
          </cell>
          <cell r="BN342"/>
          <cell r="BR342">
            <v>94.83</v>
          </cell>
          <cell r="BS342">
            <v>6294.8153999999995</v>
          </cell>
        </row>
        <row r="343">
          <cell r="A343">
            <v>2021</v>
          </cell>
          <cell r="B343">
            <v>311</v>
          </cell>
          <cell r="C343" t="str">
            <v>Peds</v>
          </cell>
          <cell r="D343" t="str">
            <v>Gastr</v>
          </cell>
          <cell r="F343" t="str">
            <v>Colston</v>
          </cell>
          <cell r="G343" t="str">
            <v>MSP</v>
          </cell>
          <cell r="H343" t="str">
            <v>Active</v>
          </cell>
          <cell r="I343">
            <v>10370435</v>
          </cell>
          <cell r="J343" t="e">
            <v>#N/A</v>
          </cell>
          <cell r="K343" t="str">
            <v>Castano, Daniela</v>
          </cell>
          <cell r="L343" t="str">
            <v>Castano</v>
          </cell>
          <cell r="M343" t="str">
            <v>Daniela</v>
          </cell>
          <cell r="N343">
            <v>44013</v>
          </cell>
          <cell r="O343">
            <v>44377</v>
          </cell>
          <cell r="P343" t="str">
            <v>0771</v>
          </cell>
          <cell r="Q343" t="str">
            <v>MSP</v>
          </cell>
          <cell r="R343">
            <v>40649147</v>
          </cell>
          <cell r="S343" t="str">
            <v/>
          </cell>
          <cell r="T343" t="str">
            <v>NA</v>
          </cell>
          <cell r="V343">
            <v>118821</v>
          </cell>
          <cell r="W343">
            <v>1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118821</v>
          </cell>
          <cell r="AC343">
            <v>19179</v>
          </cell>
          <cell r="AD343">
            <v>0</v>
          </cell>
          <cell r="AE343">
            <v>138000</v>
          </cell>
          <cell r="AF343">
            <v>138000</v>
          </cell>
          <cell r="AG343">
            <v>1</v>
          </cell>
          <cell r="AH343">
            <v>138000</v>
          </cell>
          <cell r="AI343">
            <v>0</v>
          </cell>
          <cell r="AJ343"/>
          <cell r="AK343"/>
          <cell r="AN343"/>
          <cell r="AO343"/>
          <cell r="AP343"/>
          <cell r="AR343">
            <v>138000</v>
          </cell>
          <cell r="AS343">
            <v>44013</v>
          </cell>
          <cell r="AT343">
            <v>44377</v>
          </cell>
          <cell r="AU343" t="str">
            <v>MSP with PNZ and PSZ</v>
          </cell>
          <cell r="AV343">
            <v>43920</v>
          </cell>
          <cell r="AW343" t="str">
            <v>Taylor, J.</v>
          </cell>
          <cell r="BC343" t="str">
            <v>M</v>
          </cell>
          <cell r="BE343" t="str">
            <v>N</v>
          </cell>
          <cell r="BF343"/>
          <cell r="BG343" t="str">
            <v>dac125@ucsd.edu</v>
          </cell>
          <cell r="BH343" t="str">
            <v>Rady's Gastro</v>
          </cell>
          <cell r="BI343">
            <v>1</v>
          </cell>
          <cell r="BJ343">
            <v>31100</v>
          </cell>
          <cell r="BK343">
            <v>11500</v>
          </cell>
          <cell r="BL343">
            <v>9901.75</v>
          </cell>
          <cell r="BM343">
            <v>1598.25</v>
          </cell>
          <cell r="BN343"/>
          <cell r="BR343">
            <v>66.09</v>
          </cell>
          <cell r="BS343">
            <v>3761.1819</v>
          </cell>
        </row>
        <row r="344">
          <cell r="A344">
            <v>2021</v>
          </cell>
          <cell r="B344">
            <v>311</v>
          </cell>
          <cell r="C344" t="str">
            <v>Peds</v>
          </cell>
          <cell r="D344" t="str">
            <v>Gastr</v>
          </cell>
          <cell r="F344" t="str">
            <v>Colston</v>
          </cell>
          <cell r="G344" t="str">
            <v>MSP</v>
          </cell>
          <cell r="H344" t="str">
            <v>Active</v>
          </cell>
          <cell r="I344">
            <v>10374913</v>
          </cell>
          <cell r="J344" t="e">
            <v>#N/A</v>
          </cell>
          <cell r="K344" t="str">
            <v>Hom, Xenia</v>
          </cell>
          <cell r="L344" t="str">
            <v>Hom</v>
          </cell>
          <cell r="M344" t="str">
            <v>Xenia</v>
          </cell>
          <cell r="N344">
            <v>44013</v>
          </cell>
          <cell r="O344">
            <v>44377</v>
          </cell>
          <cell r="P344" t="str">
            <v>0771</v>
          </cell>
          <cell r="Q344" t="str">
            <v>MSP</v>
          </cell>
          <cell r="R344">
            <v>40653095</v>
          </cell>
          <cell r="S344" t="str">
            <v/>
          </cell>
          <cell r="T344" t="str">
            <v>NA</v>
          </cell>
          <cell r="V344">
            <v>138600</v>
          </cell>
          <cell r="W344">
            <v>0.25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138600</v>
          </cell>
          <cell r="AC344">
            <v>59400</v>
          </cell>
          <cell r="AD344">
            <v>0</v>
          </cell>
          <cell r="AE344">
            <v>198000</v>
          </cell>
          <cell r="AF344">
            <v>198000</v>
          </cell>
          <cell r="AG344">
            <v>0.25</v>
          </cell>
          <cell r="AH344">
            <v>49500</v>
          </cell>
          <cell r="AI344">
            <v>0</v>
          </cell>
          <cell r="AJ344"/>
          <cell r="AK344"/>
          <cell r="AN344"/>
          <cell r="AO344"/>
          <cell r="AP344"/>
          <cell r="AR344">
            <v>49500</v>
          </cell>
          <cell r="AS344">
            <v>44013</v>
          </cell>
          <cell r="AT344">
            <v>44377</v>
          </cell>
          <cell r="AU344" t="str">
            <v>MSP with PNZ and PSZ</v>
          </cell>
          <cell r="AV344">
            <v>43980</v>
          </cell>
          <cell r="BB344" t="str">
            <v>ARC0273505 - Renewal</v>
          </cell>
          <cell r="BC344" t="str">
            <v>N</v>
          </cell>
          <cell r="BE344" t="str">
            <v>N</v>
          </cell>
          <cell r="BF344"/>
          <cell r="BG344" t="str">
            <v>xhom@ucsd.edu</v>
          </cell>
          <cell r="BI344">
            <v>1</v>
          </cell>
          <cell r="BJ344">
            <v>31100</v>
          </cell>
          <cell r="BK344">
            <v>4125</v>
          </cell>
          <cell r="BL344">
            <v>2887.5</v>
          </cell>
          <cell r="BM344">
            <v>1237.5</v>
          </cell>
          <cell r="BN344"/>
          <cell r="BR344">
            <v>94.83</v>
          </cell>
          <cell r="BS344" t="e">
            <v>#N/A</v>
          </cell>
        </row>
        <row r="345">
          <cell r="A345">
            <v>2021</v>
          </cell>
          <cell r="B345">
            <v>311</v>
          </cell>
          <cell r="C345" t="str">
            <v>Peds</v>
          </cell>
          <cell r="D345" t="str">
            <v>Genet</v>
          </cell>
          <cell r="F345" t="str">
            <v>Colston</v>
          </cell>
          <cell r="G345" t="str">
            <v>MSP</v>
          </cell>
          <cell r="H345" t="str">
            <v>Active</v>
          </cell>
          <cell r="I345">
            <v>10065587</v>
          </cell>
          <cell r="J345" t="e">
            <v>#N/A</v>
          </cell>
          <cell r="K345" t="str">
            <v>Mardach, Rebecca</v>
          </cell>
          <cell r="L345" t="str">
            <v>Mardach</v>
          </cell>
          <cell r="M345" t="str">
            <v>Rebecca</v>
          </cell>
          <cell r="N345">
            <v>44013</v>
          </cell>
          <cell r="O345">
            <v>44377</v>
          </cell>
          <cell r="P345" t="str">
            <v>0771</v>
          </cell>
          <cell r="Q345" t="str">
            <v>MSP</v>
          </cell>
          <cell r="R345">
            <v>40655674</v>
          </cell>
          <cell r="S345" t="str">
            <v/>
          </cell>
          <cell r="T345" t="str">
            <v>NA</v>
          </cell>
          <cell r="V345">
            <v>143500</v>
          </cell>
          <cell r="W345">
            <v>1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143500</v>
          </cell>
          <cell r="AC345">
            <v>61500</v>
          </cell>
          <cell r="AD345">
            <v>0</v>
          </cell>
          <cell r="AE345">
            <v>205000</v>
          </cell>
          <cell r="AF345">
            <v>205000</v>
          </cell>
          <cell r="AG345">
            <v>1</v>
          </cell>
          <cell r="AH345">
            <v>205000</v>
          </cell>
          <cell r="AI345">
            <v>0</v>
          </cell>
          <cell r="AJ345"/>
          <cell r="AK345"/>
          <cell r="AN345"/>
          <cell r="AO345"/>
          <cell r="AP345"/>
          <cell r="AR345">
            <v>205000</v>
          </cell>
          <cell r="AS345">
            <v>43647</v>
          </cell>
          <cell r="AT345">
            <v>44012</v>
          </cell>
          <cell r="AU345" t="str">
            <v>MSP with PNZ and PSZ</v>
          </cell>
          <cell r="AV345">
            <v>43980</v>
          </cell>
          <cell r="BB345" t="str">
            <v>ARC0273516 - Renewal</v>
          </cell>
          <cell r="BC345" t="str">
            <v>M</v>
          </cell>
          <cell r="BE345" t="str">
            <v>N</v>
          </cell>
          <cell r="BF345"/>
          <cell r="BG345" t="str">
            <v>rmardach@ucsd.edu</v>
          </cell>
          <cell r="BI345">
            <v>1</v>
          </cell>
          <cell r="BJ345">
            <v>31100</v>
          </cell>
          <cell r="BK345">
            <v>17083.330000000002</v>
          </cell>
          <cell r="BL345">
            <v>11958.33</v>
          </cell>
          <cell r="BM345">
            <v>5125</v>
          </cell>
          <cell r="BN345"/>
          <cell r="BR345">
            <v>98.18</v>
          </cell>
          <cell r="BS345">
            <v>6747.9114000000009</v>
          </cell>
        </row>
        <row r="346">
          <cell r="A346">
            <v>2021</v>
          </cell>
          <cell r="B346">
            <v>311</v>
          </cell>
          <cell r="C346" t="str">
            <v>Peds</v>
          </cell>
          <cell r="D346" t="str">
            <v>Genet</v>
          </cell>
          <cell r="F346" t="str">
            <v>Colston</v>
          </cell>
          <cell r="G346" t="str">
            <v>MSP</v>
          </cell>
          <cell r="H346" t="str">
            <v>Active</v>
          </cell>
          <cell r="I346">
            <v>10369478</v>
          </cell>
          <cell r="J346" t="e">
            <v>#N/A</v>
          </cell>
          <cell r="K346" t="str">
            <v>Feigenbaum, Annette</v>
          </cell>
          <cell r="L346" t="str">
            <v>Feigenbaum</v>
          </cell>
          <cell r="M346" t="str">
            <v>Annette</v>
          </cell>
          <cell r="N346">
            <v>44013</v>
          </cell>
          <cell r="O346">
            <v>44377</v>
          </cell>
          <cell r="P346" t="str">
            <v>0771</v>
          </cell>
          <cell r="Q346" t="str">
            <v>MSP</v>
          </cell>
          <cell r="R346">
            <v>40651442</v>
          </cell>
          <cell r="S346" t="str">
            <v/>
          </cell>
          <cell r="T346" t="str">
            <v>NA</v>
          </cell>
          <cell r="V346">
            <v>133385</v>
          </cell>
          <cell r="W346">
            <v>0.5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133385</v>
          </cell>
          <cell r="AC346">
            <v>51615</v>
          </cell>
          <cell r="AD346">
            <v>0</v>
          </cell>
          <cell r="AE346">
            <v>185000</v>
          </cell>
          <cell r="AF346">
            <v>185000</v>
          </cell>
          <cell r="AG346">
            <v>0.5</v>
          </cell>
          <cell r="AH346">
            <v>92500</v>
          </cell>
          <cell r="AI346">
            <v>0</v>
          </cell>
          <cell r="AJ346"/>
          <cell r="AK346"/>
          <cell r="AN346"/>
          <cell r="AO346"/>
          <cell r="AP346"/>
          <cell r="AR346">
            <v>92500</v>
          </cell>
          <cell r="AS346">
            <v>44013</v>
          </cell>
          <cell r="AT346">
            <v>44377</v>
          </cell>
          <cell r="AU346" t="str">
            <v>MSP with PNZ and PSZ</v>
          </cell>
          <cell r="AV346">
            <v>43984</v>
          </cell>
          <cell r="BB346" t="str">
            <v>ARC0273465 - Renewal</v>
          </cell>
          <cell r="BC346" t="str">
            <v>M</v>
          </cell>
          <cell r="BE346" t="str">
            <v>N</v>
          </cell>
          <cell r="BF346"/>
          <cell r="BG346" t="str">
            <v>afeigenbaum@ucsd.edu</v>
          </cell>
          <cell r="BI346">
            <v>1</v>
          </cell>
          <cell r="BJ346">
            <v>31100</v>
          </cell>
          <cell r="BK346">
            <v>7708.33</v>
          </cell>
          <cell r="BL346">
            <v>5557.71</v>
          </cell>
          <cell r="BM346">
            <v>2150.63</v>
          </cell>
          <cell r="BN346"/>
          <cell r="BR346">
            <v>88.6</v>
          </cell>
          <cell r="BS346">
            <v>5659.768</v>
          </cell>
        </row>
        <row r="347">
          <cell r="A347">
            <v>2021</v>
          </cell>
          <cell r="B347">
            <v>311</v>
          </cell>
          <cell r="C347" t="str">
            <v>Peds</v>
          </cell>
          <cell r="D347" t="str">
            <v>HemOn</v>
          </cell>
          <cell r="F347" t="str">
            <v>Colston</v>
          </cell>
          <cell r="G347" t="str">
            <v>MSP</v>
          </cell>
          <cell r="H347" t="str">
            <v>Active</v>
          </cell>
          <cell r="I347">
            <v>10371012</v>
          </cell>
          <cell r="J347" t="e">
            <v>#N/A</v>
          </cell>
          <cell r="K347" t="str">
            <v>Bower, Kimberly</v>
          </cell>
          <cell r="L347" t="str">
            <v>Bower</v>
          </cell>
          <cell r="M347" t="str">
            <v>Kimberly</v>
          </cell>
          <cell r="N347">
            <v>43862</v>
          </cell>
          <cell r="O347">
            <v>44227</v>
          </cell>
          <cell r="P347" t="str">
            <v>0770</v>
          </cell>
          <cell r="Q347" t="str">
            <v>MSP</v>
          </cell>
          <cell r="R347">
            <v>40649358</v>
          </cell>
          <cell r="S347" t="str">
            <v/>
          </cell>
          <cell r="T347" t="str">
            <v>NA</v>
          </cell>
          <cell r="V347">
            <v>167128</v>
          </cell>
          <cell r="W347">
            <v>0.1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167128</v>
          </cell>
          <cell r="AC347">
            <v>57872</v>
          </cell>
          <cell r="AD347">
            <v>0</v>
          </cell>
          <cell r="AE347">
            <v>225000</v>
          </cell>
          <cell r="AF347">
            <v>225000</v>
          </cell>
          <cell r="AG347">
            <v>0.1</v>
          </cell>
          <cell r="AH347">
            <v>22500</v>
          </cell>
          <cell r="AI347">
            <v>0</v>
          </cell>
          <cell r="AJ347"/>
          <cell r="AK347"/>
          <cell r="AN347"/>
          <cell r="AO347"/>
          <cell r="AP347"/>
          <cell r="AR347">
            <v>22500</v>
          </cell>
          <cell r="AS347">
            <v>43862</v>
          </cell>
          <cell r="AT347">
            <v>44227</v>
          </cell>
          <cell r="AU347" t="str">
            <v>MSP with PNZ and PSZ</v>
          </cell>
          <cell r="AV347">
            <v>43752</v>
          </cell>
          <cell r="AW347" t="str">
            <v>Taylor, J.</v>
          </cell>
          <cell r="BB347" t="str">
            <v>MSP renewal</v>
          </cell>
          <cell r="BC347" t="str">
            <v>N</v>
          </cell>
          <cell r="BE347" t="str">
            <v>N</v>
          </cell>
          <cell r="BF347"/>
          <cell r="BG347" t="str">
            <v>kabower@ucsd.edu</v>
          </cell>
          <cell r="BH347" t="str">
            <v>Rady's - Palliative Care. Reconciliation completed, MTE eff 6/1/18</v>
          </cell>
          <cell r="BI347">
            <v>1</v>
          </cell>
          <cell r="BJ347">
            <v>31100</v>
          </cell>
          <cell r="BK347">
            <v>1875</v>
          </cell>
          <cell r="BL347">
            <v>1392.73</v>
          </cell>
          <cell r="BM347">
            <v>482.27</v>
          </cell>
          <cell r="BN347"/>
          <cell r="BR347">
            <v>107.76</v>
          </cell>
          <cell r="BS347" t="e">
            <v>#N/A</v>
          </cell>
        </row>
        <row r="348">
          <cell r="A348">
            <v>2021</v>
          </cell>
          <cell r="B348">
            <v>311</v>
          </cell>
          <cell r="C348" t="str">
            <v>Peds</v>
          </cell>
          <cell r="D348" t="str">
            <v>HoMed</v>
          </cell>
          <cell r="F348" t="str">
            <v>Colston</v>
          </cell>
          <cell r="G348" t="str">
            <v>MSP</v>
          </cell>
          <cell r="H348" t="str">
            <v>Active</v>
          </cell>
          <cell r="I348">
            <v>10358106</v>
          </cell>
          <cell r="J348" t="e">
            <v>#N/A</v>
          </cell>
          <cell r="K348" t="str">
            <v>Parker, Paul</v>
          </cell>
          <cell r="L348" t="str">
            <v>Parker</v>
          </cell>
          <cell r="M348" t="str">
            <v>Paul</v>
          </cell>
          <cell r="N348">
            <v>44013</v>
          </cell>
          <cell r="O348">
            <v>44377</v>
          </cell>
          <cell r="P348" t="str">
            <v>0771</v>
          </cell>
          <cell r="Q348" t="str">
            <v>MSP</v>
          </cell>
          <cell r="R348">
            <v>40644392</v>
          </cell>
          <cell r="S348" t="str">
            <v/>
          </cell>
          <cell r="T348" t="str">
            <v>NA</v>
          </cell>
          <cell r="V348">
            <v>143500</v>
          </cell>
          <cell r="W348">
            <v>0.45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143500</v>
          </cell>
          <cell r="AC348">
            <v>61500</v>
          </cell>
          <cell r="AD348">
            <v>0</v>
          </cell>
          <cell r="AE348">
            <v>205000</v>
          </cell>
          <cell r="AF348">
            <v>205000</v>
          </cell>
          <cell r="AG348">
            <v>0.45</v>
          </cell>
          <cell r="AH348">
            <v>92250</v>
          </cell>
          <cell r="AI348">
            <v>0</v>
          </cell>
          <cell r="AJ348"/>
          <cell r="AK348"/>
          <cell r="AN348"/>
          <cell r="AO348"/>
          <cell r="AP348"/>
          <cell r="AR348">
            <v>92250</v>
          </cell>
          <cell r="AS348">
            <v>44013</v>
          </cell>
          <cell r="AT348">
            <v>44377</v>
          </cell>
          <cell r="AU348" t="str">
            <v>MSP with PNZ and PSZ</v>
          </cell>
          <cell r="AV348">
            <v>43920</v>
          </cell>
          <cell r="AW348" t="str">
            <v>Taylor, J.</v>
          </cell>
          <cell r="BB348" t="str">
            <v>ARC0273517 - MSP renewal</v>
          </cell>
          <cell r="BC348" t="str">
            <v>N</v>
          </cell>
          <cell r="BE348" t="str">
            <v>N</v>
          </cell>
          <cell r="BF348"/>
          <cell r="BG348" t="str">
            <v>paparker@ucsd.edu</v>
          </cell>
          <cell r="BI348">
            <v>1</v>
          </cell>
          <cell r="BJ348">
            <v>31100</v>
          </cell>
          <cell r="BK348">
            <v>7687.5</v>
          </cell>
          <cell r="BL348">
            <v>5381.25</v>
          </cell>
          <cell r="BM348">
            <v>2306.25</v>
          </cell>
          <cell r="BN348"/>
          <cell r="BR348">
            <v>98.18</v>
          </cell>
          <cell r="BS348" t="e">
            <v>#N/A</v>
          </cell>
        </row>
        <row r="349">
          <cell r="A349">
            <v>2021</v>
          </cell>
          <cell r="B349">
            <v>311</v>
          </cell>
          <cell r="C349" t="str">
            <v>Peds</v>
          </cell>
          <cell r="D349" t="str">
            <v>HoMed</v>
          </cell>
          <cell r="F349" t="str">
            <v>Colston</v>
          </cell>
          <cell r="G349" t="str">
            <v>MSP</v>
          </cell>
          <cell r="H349" t="str">
            <v>Active</v>
          </cell>
          <cell r="I349">
            <v>10359690</v>
          </cell>
          <cell r="J349" t="e">
            <v>#N/A</v>
          </cell>
          <cell r="K349" t="str">
            <v>Ajayi, Toluwalase</v>
          </cell>
          <cell r="L349" t="str">
            <v>Ajayi</v>
          </cell>
          <cell r="M349" t="str">
            <v>Toluwalase</v>
          </cell>
          <cell r="N349">
            <v>44013</v>
          </cell>
          <cell r="O349">
            <v>44377</v>
          </cell>
          <cell r="P349" t="str">
            <v>0772</v>
          </cell>
          <cell r="Q349" t="str">
            <v>MSP</v>
          </cell>
          <cell r="R349">
            <v>40644271</v>
          </cell>
          <cell r="S349" t="str">
            <v/>
          </cell>
          <cell r="T349" t="str">
            <v>NA</v>
          </cell>
          <cell r="V349">
            <v>91900</v>
          </cell>
          <cell r="W349">
            <v>0.2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91900</v>
          </cell>
          <cell r="AC349">
            <v>0</v>
          </cell>
          <cell r="AD349">
            <v>0</v>
          </cell>
          <cell r="AE349">
            <v>91900</v>
          </cell>
          <cell r="AF349">
            <v>91900</v>
          </cell>
          <cell r="AG349">
            <v>0.2</v>
          </cell>
          <cell r="AH349">
            <v>18380</v>
          </cell>
          <cell r="AI349">
            <v>0</v>
          </cell>
          <cell r="AJ349"/>
          <cell r="AK349"/>
          <cell r="AN349"/>
          <cell r="AO349"/>
          <cell r="AP349"/>
          <cell r="AR349">
            <v>18380</v>
          </cell>
          <cell r="AS349">
            <v>44013</v>
          </cell>
          <cell r="AT349">
            <v>44377</v>
          </cell>
          <cell r="AU349" t="str">
            <v>MSP with PNZ and PSZ</v>
          </cell>
          <cell r="AV349">
            <v>43986</v>
          </cell>
          <cell r="BB349" t="str">
            <v>ARC0273406 - Renewal</v>
          </cell>
          <cell r="BC349" t="str">
            <v>N</v>
          </cell>
          <cell r="BE349" t="str">
            <v>N</v>
          </cell>
          <cell r="BF349" t="str">
            <v>Sub 2</v>
          </cell>
          <cell r="BG349" t="str">
            <v>toajayi@ucsd.edu</v>
          </cell>
          <cell r="BI349">
            <v>1</v>
          </cell>
          <cell r="BJ349">
            <v>31100</v>
          </cell>
          <cell r="BK349" t="str">
            <v>EcoTime</v>
          </cell>
          <cell r="BL349">
            <v>1531.67</v>
          </cell>
          <cell r="BM349">
            <v>0</v>
          </cell>
          <cell r="BN349"/>
          <cell r="BR349">
            <v>44.01</v>
          </cell>
          <cell r="BS349" t="e">
            <v>#N/A</v>
          </cell>
        </row>
        <row r="350">
          <cell r="A350">
            <v>2021</v>
          </cell>
          <cell r="B350">
            <v>311</v>
          </cell>
          <cell r="C350" t="str">
            <v>Peds</v>
          </cell>
          <cell r="D350" t="str">
            <v>HoMed</v>
          </cell>
          <cell r="F350" t="str">
            <v>Colston</v>
          </cell>
          <cell r="G350" t="str">
            <v>MSP</v>
          </cell>
          <cell r="H350" t="str">
            <v>Leave with Pay</v>
          </cell>
          <cell r="I350">
            <v>10361803</v>
          </cell>
          <cell r="J350" t="e">
            <v>#N/A</v>
          </cell>
          <cell r="K350" t="str">
            <v>Larrow, Annie Ngo</v>
          </cell>
          <cell r="L350" t="str">
            <v>Larrow</v>
          </cell>
          <cell r="M350" t="str">
            <v>Annie</v>
          </cell>
          <cell r="N350">
            <v>43748</v>
          </cell>
          <cell r="O350">
            <v>44113</v>
          </cell>
          <cell r="P350" t="str">
            <v>0772</v>
          </cell>
          <cell r="Q350" t="str">
            <v>MSP</v>
          </cell>
          <cell r="R350">
            <v>40643154</v>
          </cell>
          <cell r="S350" t="str">
            <v/>
          </cell>
          <cell r="T350" t="str">
            <v>NA</v>
          </cell>
          <cell r="V350">
            <v>91900</v>
          </cell>
          <cell r="W350">
            <v>0.2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91900</v>
          </cell>
          <cell r="AC350">
            <v>0</v>
          </cell>
          <cell r="AD350">
            <v>0</v>
          </cell>
          <cell r="AE350">
            <v>91900</v>
          </cell>
          <cell r="AF350">
            <v>91900</v>
          </cell>
          <cell r="AG350">
            <v>0.2</v>
          </cell>
          <cell r="AH350">
            <v>18380</v>
          </cell>
          <cell r="AI350">
            <v>0</v>
          </cell>
          <cell r="AJ350"/>
          <cell r="AK350"/>
          <cell r="AN350"/>
          <cell r="AO350"/>
          <cell r="AP350"/>
          <cell r="AR350">
            <v>18380</v>
          </cell>
          <cell r="AS350">
            <v>43748</v>
          </cell>
          <cell r="AT350">
            <v>44113</v>
          </cell>
          <cell r="AU350" t="str">
            <v>MSP with PNZ and PSZ</v>
          </cell>
          <cell r="AV350">
            <v>43718</v>
          </cell>
          <cell r="AW350" t="str">
            <v>Colston, S.</v>
          </cell>
          <cell r="BC350" t="str">
            <v>X</v>
          </cell>
          <cell r="BE350" t="str">
            <v>N</v>
          </cell>
          <cell r="BF350" t="str">
            <v>Sub 2</v>
          </cell>
          <cell r="BG350" t="str">
            <v>a9tan@ucsd.edu</v>
          </cell>
          <cell r="BI350">
            <v>1</v>
          </cell>
          <cell r="BJ350">
            <v>31127</v>
          </cell>
          <cell r="BK350" t="str">
            <v>EcoTime</v>
          </cell>
          <cell r="BL350">
            <v>1531.67</v>
          </cell>
          <cell r="BM350">
            <v>0</v>
          </cell>
          <cell r="BN350"/>
          <cell r="BR350">
            <v>44.01</v>
          </cell>
          <cell r="BS350" t="e">
            <v>#N/A</v>
          </cell>
        </row>
        <row r="351">
          <cell r="A351">
            <v>2021</v>
          </cell>
          <cell r="B351">
            <v>311</v>
          </cell>
          <cell r="C351" t="str">
            <v>Peds</v>
          </cell>
          <cell r="D351" t="str">
            <v>HoMed</v>
          </cell>
          <cell r="F351" t="str">
            <v>Colston</v>
          </cell>
          <cell r="G351" t="str">
            <v>MSP</v>
          </cell>
          <cell r="H351" t="str">
            <v>Active</v>
          </cell>
          <cell r="I351">
            <v>10362486</v>
          </cell>
          <cell r="J351" t="e">
            <v>#N/A</v>
          </cell>
          <cell r="K351" t="str">
            <v>Rourke, Sara</v>
          </cell>
          <cell r="L351" t="str">
            <v>Rourke</v>
          </cell>
          <cell r="M351" t="str">
            <v>Sara</v>
          </cell>
          <cell r="N351">
            <v>44013</v>
          </cell>
          <cell r="O351">
            <v>44135</v>
          </cell>
          <cell r="P351" t="str">
            <v>0771</v>
          </cell>
          <cell r="Q351" t="str">
            <v>MSP</v>
          </cell>
          <cell r="R351">
            <v>40658532</v>
          </cell>
          <cell r="S351" t="str">
            <v/>
          </cell>
          <cell r="T351" t="str">
            <v>NA</v>
          </cell>
          <cell r="V351">
            <v>120603</v>
          </cell>
          <cell r="W351">
            <v>0.81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120603</v>
          </cell>
          <cell r="AC351">
            <v>49397</v>
          </cell>
          <cell r="AD351">
            <v>0</v>
          </cell>
          <cell r="AE351">
            <v>170000</v>
          </cell>
          <cell r="AF351">
            <v>170000</v>
          </cell>
          <cell r="AG351">
            <v>0.81</v>
          </cell>
          <cell r="AH351">
            <v>137700</v>
          </cell>
          <cell r="AI351">
            <v>0</v>
          </cell>
          <cell r="AJ351"/>
          <cell r="AK351"/>
          <cell r="AN351"/>
          <cell r="AO351"/>
          <cell r="AP351"/>
          <cell r="AR351">
            <v>137700</v>
          </cell>
          <cell r="AS351">
            <v>44013</v>
          </cell>
          <cell r="AT351">
            <v>44135</v>
          </cell>
          <cell r="AU351" t="str">
            <v>MSP with PNZ and PSZ</v>
          </cell>
          <cell r="AV351">
            <v>43942</v>
          </cell>
          <cell r="BB351" t="str">
            <v>ARC0273457 - Renewal/ ARC0289308 - Sepr eff. 11/01/20</v>
          </cell>
          <cell r="BC351" t="str">
            <v>M</v>
          </cell>
          <cell r="BE351" t="str">
            <v>N</v>
          </cell>
          <cell r="BF351"/>
          <cell r="BG351" t="str">
            <v>srourke@ucsd.edu</v>
          </cell>
          <cell r="BI351">
            <v>1</v>
          </cell>
          <cell r="BJ351">
            <v>31100</v>
          </cell>
          <cell r="BK351">
            <v>11475</v>
          </cell>
          <cell r="BL351">
            <v>8140.7</v>
          </cell>
          <cell r="BM351">
            <v>3334.3</v>
          </cell>
          <cell r="BN351"/>
          <cell r="BR351">
            <v>81.42</v>
          </cell>
          <cell r="BS351">
            <v>4702.8191999999999</v>
          </cell>
        </row>
        <row r="352">
          <cell r="A352">
            <v>2021</v>
          </cell>
          <cell r="B352">
            <v>311</v>
          </cell>
          <cell r="C352" t="str">
            <v>Peds</v>
          </cell>
          <cell r="D352" t="str">
            <v>HoMed</v>
          </cell>
          <cell r="F352" t="str">
            <v>Colston</v>
          </cell>
          <cell r="G352" t="str">
            <v>MSP</v>
          </cell>
          <cell r="H352" t="str">
            <v>Active</v>
          </cell>
          <cell r="I352">
            <v>10368408</v>
          </cell>
          <cell r="J352" t="e">
            <v>#N/A</v>
          </cell>
          <cell r="K352" t="str">
            <v>Edmunds, Michelle</v>
          </cell>
          <cell r="L352" t="str">
            <v>Edmunds</v>
          </cell>
          <cell r="M352" t="str">
            <v>Michelle</v>
          </cell>
          <cell r="N352">
            <v>44013</v>
          </cell>
          <cell r="O352">
            <v>44377</v>
          </cell>
          <cell r="P352" t="str">
            <v>0771</v>
          </cell>
          <cell r="Q352" t="str">
            <v>MSP</v>
          </cell>
          <cell r="R352">
            <v>40651141</v>
          </cell>
          <cell r="S352" t="str">
            <v/>
          </cell>
          <cell r="T352" t="str">
            <v>NA</v>
          </cell>
          <cell r="V352">
            <v>118821</v>
          </cell>
          <cell r="W352">
            <v>0.51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118821</v>
          </cell>
          <cell r="AC352">
            <v>46179</v>
          </cell>
          <cell r="AD352">
            <v>0</v>
          </cell>
          <cell r="AE352">
            <v>165000</v>
          </cell>
          <cell r="AF352">
            <v>165000</v>
          </cell>
          <cell r="AG352">
            <v>0.51</v>
          </cell>
          <cell r="AH352">
            <v>84150</v>
          </cell>
          <cell r="AI352">
            <v>0</v>
          </cell>
          <cell r="AJ352"/>
          <cell r="AK352"/>
          <cell r="AN352"/>
          <cell r="AO352"/>
          <cell r="AP352"/>
          <cell r="AR352">
            <v>84150</v>
          </cell>
          <cell r="AS352">
            <v>44013</v>
          </cell>
          <cell r="AT352">
            <v>44377</v>
          </cell>
          <cell r="AU352" t="str">
            <v>MSP with PNZ and PSZ</v>
          </cell>
          <cell r="AV352">
            <v>43945</v>
          </cell>
          <cell r="BB352" t="str">
            <v>ARC0273411 - Renewal</v>
          </cell>
          <cell r="BC352" t="str">
            <v>M</v>
          </cell>
          <cell r="BE352" t="str">
            <v>N</v>
          </cell>
          <cell r="BF352"/>
          <cell r="BG352" t="str">
            <v>medmunds@ucsd.edu</v>
          </cell>
          <cell r="BI352">
            <v>1</v>
          </cell>
          <cell r="BJ352">
            <v>31100</v>
          </cell>
          <cell r="BK352">
            <v>7012.5</v>
          </cell>
          <cell r="BL352">
            <v>5049.8900000000003</v>
          </cell>
          <cell r="BM352">
            <v>1962.61</v>
          </cell>
          <cell r="BN352"/>
          <cell r="BR352">
            <v>79.02</v>
          </cell>
          <cell r="BS352">
            <v>4497.0281999999997</v>
          </cell>
        </row>
        <row r="353">
          <cell r="A353">
            <v>2021</v>
          </cell>
          <cell r="B353">
            <v>311</v>
          </cell>
          <cell r="C353" t="str">
            <v>Peds</v>
          </cell>
          <cell r="D353" t="str">
            <v>InDis</v>
          </cell>
          <cell r="F353" t="str">
            <v>Colston</v>
          </cell>
          <cell r="G353" t="str">
            <v>MSP</v>
          </cell>
          <cell r="H353" t="str">
            <v>Active</v>
          </cell>
          <cell r="I353">
            <v>10369003</v>
          </cell>
          <cell r="J353" t="e">
            <v>#N/A</v>
          </cell>
          <cell r="K353" t="str">
            <v>Farnaes, Lauge</v>
          </cell>
          <cell r="L353" t="str">
            <v>Farnaes</v>
          </cell>
          <cell r="M353" t="str">
            <v>Lauge</v>
          </cell>
          <cell r="N353">
            <v>44013</v>
          </cell>
          <cell r="O353">
            <v>44377</v>
          </cell>
          <cell r="P353" t="str">
            <v>0771</v>
          </cell>
          <cell r="Q353" t="str">
            <v>MSP</v>
          </cell>
          <cell r="R353">
            <v>40651394</v>
          </cell>
          <cell r="S353" t="str">
            <v/>
          </cell>
          <cell r="T353" t="str">
            <v>NA</v>
          </cell>
          <cell r="V353">
            <v>115500</v>
          </cell>
          <cell r="W353">
            <v>0.1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115500</v>
          </cell>
          <cell r="AC353">
            <v>49500</v>
          </cell>
          <cell r="AD353">
            <v>0</v>
          </cell>
          <cell r="AE353">
            <v>165000</v>
          </cell>
          <cell r="AF353">
            <v>165000</v>
          </cell>
          <cell r="AG353">
            <v>0.1</v>
          </cell>
          <cell r="AH353">
            <v>16500</v>
          </cell>
          <cell r="AI353">
            <v>0</v>
          </cell>
          <cell r="AJ353"/>
          <cell r="AK353"/>
          <cell r="AN353"/>
          <cell r="AO353"/>
          <cell r="AP353"/>
          <cell r="AR353">
            <v>16500</v>
          </cell>
          <cell r="AS353">
            <v>44013</v>
          </cell>
          <cell r="AT353">
            <v>44377</v>
          </cell>
          <cell r="AU353" t="str">
            <v>MSP with PNZ and PSZ</v>
          </cell>
          <cell r="AV353">
            <v>43927</v>
          </cell>
          <cell r="AW353" t="str">
            <v>Colston, S.</v>
          </cell>
          <cell r="BB353" t="str">
            <v>ARC0273419</v>
          </cell>
          <cell r="BC353" t="str">
            <v>N</v>
          </cell>
          <cell r="BE353" t="str">
            <v>N</v>
          </cell>
          <cell r="BF353"/>
          <cell r="BG353" t="str">
            <v>lfarnaes@ucsd.edu</v>
          </cell>
          <cell r="BI353">
            <v>0</v>
          </cell>
          <cell r="BJ353">
            <v>31127</v>
          </cell>
          <cell r="BK353">
            <v>1375</v>
          </cell>
          <cell r="BL353">
            <v>962.5</v>
          </cell>
          <cell r="BM353">
            <v>412.5</v>
          </cell>
          <cell r="BN353"/>
          <cell r="BR353">
            <v>79.02</v>
          </cell>
          <cell r="BS353" t="e">
            <v>#N/A</v>
          </cell>
        </row>
        <row r="354">
          <cell r="A354">
            <v>2021</v>
          </cell>
          <cell r="B354">
            <v>311</v>
          </cell>
          <cell r="C354" t="str">
            <v>Peds</v>
          </cell>
          <cell r="D354" t="str">
            <v>InDis</v>
          </cell>
          <cell r="F354" t="str">
            <v>Colston</v>
          </cell>
          <cell r="G354" t="str">
            <v>MSP</v>
          </cell>
          <cell r="H354" t="str">
            <v>Active</v>
          </cell>
          <cell r="I354">
            <v>10370684</v>
          </cell>
          <cell r="J354" t="e">
            <v>#N/A</v>
          </cell>
          <cell r="K354" t="str">
            <v>Lather, Tuyet Thi Bach</v>
          </cell>
          <cell r="L354" t="str">
            <v>Lather</v>
          </cell>
          <cell r="M354" t="str">
            <v>Tuyet Thi Bach</v>
          </cell>
          <cell r="N354">
            <v>44013</v>
          </cell>
          <cell r="O354">
            <v>44377</v>
          </cell>
          <cell r="P354" t="str">
            <v>0771</v>
          </cell>
          <cell r="Q354" t="str">
            <v>MSP</v>
          </cell>
          <cell r="R354">
            <v>40654535</v>
          </cell>
          <cell r="S354" t="str">
            <v/>
          </cell>
          <cell r="T354" t="str">
            <v>NA</v>
          </cell>
          <cell r="V354">
            <v>192300</v>
          </cell>
          <cell r="W354">
            <v>0.125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192300</v>
          </cell>
          <cell r="AC354">
            <v>0</v>
          </cell>
          <cell r="AD354">
            <v>0</v>
          </cell>
          <cell r="AE354">
            <v>192300</v>
          </cell>
          <cell r="AF354">
            <v>192300</v>
          </cell>
          <cell r="AG354">
            <v>0.125</v>
          </cell>
          <cell r="AH354">
            <v>24037.5</v>
          </cell>
          <cell r="AI354">
            <v>0</v>
          </cell>
          <cell r="AJ354"/>
          <cell r="AK354"/>
          <cell r="AN354"/>
          <cell r="AO354"/>
          <cell r="AP354"/>
          <cell r="AR354">
            <v>24037.5</v>
          </cell>
          <cell r="AS354">
            <v>44013</v>
          </cell>
          <cell r="AT354">
            <v>44377</v>
          </cell>
          <cell r="AU354" t="str">
            <v>MSP with PNZ and PSZ</v>
          </cell>
          <cell r="AV354">
            <v>44029</v>
          </cell>
          <cell r="AW354" t="str">
            <v>Colston, S.</v>
          </cell>
          <cell r="BB354" t="str">
            <v>ARC0282550 - Revision</v>
          </cell>
          <cell r="BC354" t="str">
            <v>N</v>
          </cell>
          <cell r="BE354" t="str">
            <v>N</v>
          </cell>
          <cell r="BF354"/>
          <cell r="BG354" t="str">
            <v>ttlather@ucsd.edu</v>
          </cell>
          <cell r="BI354">
            <v>0</v>
          </cell>
          <cell r="BJ354">
            <v>31100</v>
          </cell>
          <cell r="BK354">
            <v>2003.13</v>
          </cell>
          <cell r="BL354">
            <v>2003.13</v>
          </cell>
          <cell r="BM354">
            <v>0</v>
          </cell>
          <cell r="BN354"/>
          <cell r="BR354">
            <v>92.1</v>
          </cell>
          <cell r="BS354" t="e">
            <v>#N/A</v>
          </cell>
        </row>
        <row r="355">
          <cell r="A355">
            <v>2021</v>
          </cell>
          <cell r="B355">
            <v>311</v>
          </cell>
          <cell r="C355" t="str">
            <v>Peds</v>
          </cell>
          <cell r="D355" t="str">
            <v>NA</v>
          </cell>
          <cell r="F355" t="str">
            <v>Colston</v>
          </cell>
          <cell r="G355" t="str">
            <v>MSP</v>
          </cell>
          <cell r="H355" t="str">
            <v>Active</v>
          </cell>
          <cell r="I355">
            <v>10358524</v>
          </cell>
          <cell r="J355" t="e">
            <v>#N/A</v>
          </cell>
          <cell r="K355" t="str">
            <v>Allred, Erika T</v>
          </cell>
          <cell r="L355" t="str">
            <v>Allred</v>
          </cell>
          <cell r="M355" t="str">
            <v>Erika</v>
          </cell>
          <cell r="N355">
            <v>44013</v>
          </cell>
          <cell r="O355">
            <v>44377</v>
          </cell>
          <cell r="P355" t="str">
            <v>0772</v>
          </cell>
          <cell r="Q355" t="str">
            <v>MSP</v>
          </cell>
          <cell r="R355">
            <v>40644712</v>
          </cell>
          <cell r="S355" t="str">
            <v/>
          </cell>
          <cell r="T355" t="str">
            <v>NA</v>
          </cell>
          <cell r="V355">
            <v>91900</v>
          </cell>
          <cell r="W355">
            <v>0.2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91900</v>
          </cell>
          <cell r="AC355">
            <v>0</v>
          </cell>
          <cell r="AD355">
            <v>0</v>
          </cell>
          <cell r="AE355">
            <v>91900</v>
          </cell>
          <cell r="AF355">
            <v>91900</v>
          </cell>
          <cell r="AG355">
            <v>0.2</v>
          </cell>
          <cell r="AH355">
            <v>18380</v>
          </cell>
          <cell r="AI355">
            <v>0</v>
          </cell>
          <cell r="AJ355"/>
          <cell r="AK355"/>
          <cell r="AN355"/>
          <cell r="AO355"/>
          <cell r="AP355"/>
          <cell r="AR355">
            <v>18380</v>
          </cell>
          <cell r="AS355">
            <v>44013</v>
          </cell>
          <cell r="AT355">
            <v>44377</v>
          </cell>
          <cell r="AU355" t="str">
            <v>MSP without incentive</v>
          </cell>
          <cell r="AV355">
            <v>43948</v>
          </cell>
          <cell r="AW355" t="str">
            <v>Colston, S.</v>
          </cell>
          <cell r="BB355" t="str">
            <v>ARC0275998 - Renewal</v>
          </cell>
          <cell r="BC355" t="str">
            <v>X</v>
          </cell>
          <cell r="BE355" t="str">
            <v>Y</v>
          </cell>
          <cell r="BF355" t="str">
            <v>GME</v>
          </cell>
          <cell r="BG355" t="str">
            <v>etallred@ucsd.edu</v>
          </cell>
          <cell r="BI355">
            <v>0</v>
          </cell>
          <cell r="BJ355">
            <v>31127</v>
          </cell>
          <cell r="BK355" t="str">
            <v>Incentive</v>
          </cell>
          <cell r="BL355">
            <v>1531.67</v>
          </cell>
          <cell r="BM355">
            <v>0</v>
          </cell>
          <cell r="BN355"/>
          <cell r="BR355">
            <v>44.01</v>
          </cell>
          <cell r="BS355" t="e">
            <v>#N/A</v>
          </cell>
        </row>
        <row r="356">
          <cell r="A356">
            <v>2021</v>
          </cell>
          <cell r="B356">
            <v>311</v>
          </cell>
          <cell r="C356" t="str">
            <v>Peds</v>
          </cell>
          <cell r="D356" t="str">
            <v>NA</v>
          </cell>
          <cell r="F356" t="str">
            <v>Colston</v>
          </cell>
          <cell r="G356" t="str">
            <v>MSP</v>
          </cell>
          <cell r="H356" t="str">
            <v>Active</v>
          </cell>
          <cell r="I356">
            <v>10358633</v>
          </cell>
          <cell r="J356" t="e">
            <v>#N/A</v>
          </cell>
          <cell r="K356" t="str">
            <v>Paul, Megan R</v>
          </cell>
          <cell r="L356" t="str">
            <v>Paul</v>
          </cell>
          <cell r="M356" t="str">
            <v>Megan R</v>
          </cell>
          <cell r="N356">
            <v>44013</v>
          </cell>
          <cell r="O356">
            <v>44377</v>
          </cell>
          <cell r="P356" t="str">
            <v>0772</v>
          </cell>
          <cell r="Q356" t="str">
            <v>MSP</v>
          </cell>
          <cell r="R356">
            <v>40644749</v>
          </cell>
          <cell r="S356" t="str">
            <v/>
          </cell>
          <cell r="T356" t="str">
            <v>NA</v>
          </cell>
          <cell r="V356">
            <v>91900</v>
          </cell>
          <cell r="W356">
            <v>0.2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91900</v>
          </cell>
          <cell r="AC356">
            <v>0</v>
          </cell>
          <cell r="AD356">
            <v>0</v>
          </cell>
          <cell r="AE356">
            <v>91900</v>
          </cell>
          <cell r="AF356">
            <v>91900</v>
          </cell>
          <cell r="AG356">
            <v>0.2</v>
          </cell>
          <cell r="AH356">
            <v>18380</v>
          </cell>
          <cell r="AI356">
            <v>0</v>
          </cell>
          <cell r="AJ356"/>
          <cell r="AK356"/>
          <cell r="AN356"/>
          <cell r="AO356"/>
          <cell r="AP356"/>
          <cell r="AR356">
            <v>18380</v>
          </cell>
          <cell r="AS356">
            <v>44013</v>
          </cell>
          <cell r="AT356">
            <v>44377</v>
          </cell>
          <cell r="AU356" t="str">
            <v>MSP with PNZ and PSZ</v>
          </cell>
          <cell r="AV356">
            <v>43921</v>
          </cell>
          <cell r="AW356" t="str">
            <v>Reyes, J.</v>
          </cell>
          <cell r="BB356" t="str">
            <v>ARC0273363</v>
          </cell>
          <cell r="BC356" t="str">
            <v>X</v>
          </cell>
          <cell r="BE356" t="str">
            <v>N</v>
          </cell>
          <cell r="BF356" t="str">
            <v>Sub 2</v>
          </cell>
          <cell r="BG356" t="str">
            <v>m1paul@ucsd.edu</v>
          </cell>
          <cell r="BI356">
            <v>0</v>
          </cell>
          <cell r="BJ356">
            <v>31127</v>
          </cell>
          <cell r="BK356" t="str">
            <v>EcoTime</v>
          </cell>
          <cell r="BL356">
            <v>1531.67</v>
          </cell>
          <cell r="BM356">
            <v>0</v>
          </cell>
          <cell r="BN356"/>
          <cell r="BR356">
            <v>44.01</v>
          </cell>
          <cell r="BS356" t="e">
            <v>#N/A</v>
          </cell>
        </row>
        <row r="357">
          <cell r="A357">
            <v>2021</v>
          </cell>
          <cell r="B357">
            <v>311</v>
          </cell>
          <cell r="C357" t="str">
            <v>Peds</v>
          </cell>
          <cell r="D357" t="str">
            <v>NA</v>
          </cell>
          <cell r="F357" t="str">
            <v>Colston</v>
          </cell>
          <cell r="G357" t="str">
            <v>MSP</v>
          </cell>
          <cell r="H357" t="str">
            <v>Inactive</v>
          </cell>
          <cell r="I357">
            <v>10361018</v>
          </cell>
          <cell r="J357" t="e">
            <v>#N/A</v>
          </cell>
          <cell r="K357" t="str">
            <v>Steinhorn, Robin Heise</v>
          </cell>
          <cell r="L357" t="str">
            <v>Steinhorn</v>
          </cell>
          <cell r="M357" t="str">
            <v>Robin</v>
          </cell>
          <cell r="N357">
            <v>43966</v>
          </cell>
          <cell r="O357">
            <v>44330</v>
          </cell>
          <cell r="P357" t="str">
            <v>0770</v>
          </cell>
          <cell r="Q357" t="str">
            <v>MSP</v>
          </cell>
          <cell r="R357">
            <v>40660013</v>
          </cell>
          <cell r="S357" t="str">
            <v/>
          </cell>
          <cell r="T357" t="str">
            <v>NA</v>
          </cell>
          <cell r="V357">
            <v>322900</v>
          </cell>
          <cell r="W357">
            <v>1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322900</v>
          </cell>
          <cell r="AC357">
            <v>77400</v>
          </cell>
          <cell r="AD357">
            <v>0</v>
          </cell>
          <cell r="AE357">
            <v>400300</v>
          </cell>
          <cell r="AF357">
            <v>400300</v>
          </cell>
          <cell r="AG357">
            <v>1</v>
          </cell>
          <cell r="AH357">
            <v>400300</v>
          </cell>
          <cell r="AI357">
            <v>0</v>
          </cell>
          <cell r="AJ357"/>
          <cell r="AK357"/>
          <cell r="AN357"/>
          <cell r="AO357"/>
          <cell r="AP357"/>
          <cell r="AR357">
            <v>400300</v>
          </cell>
          <cell r="AS357">
            <v>43966</v>
          </cell>
          <cell r="AT357">
            <v>44330</v>
          </cell>
          <cell r="AU357" t="str">
            <v>MSP with PNZ and PSZ</v>
          </cell>
          <cell r="AV357">
            <v>43922</v>
          </cell>
          <cell r="BB357" t="str">
            <v>ARC0281250 - New MSP</v>
          </cell>
          <cell r="BC357" t="str">
            <v>M</v>
          </cell>
          <cell r="BE357" t="str">
            <v>Y</v>
          </cell>
          <cell r="BF357"/>
          <cell r="BG357" t="str">
            <v>rsteinhorn@gmail.com</v>
          </cell>
          <cell r="BI357">
            <v>0</v>
          </cell>
          <cell r="BJ357">
            <v>31120</v>
          </cell>
          <cell r="BK357">
            <v>33358.33</v>
          </cell>
          <cell r="BL357">
            <v>26908.33</v>
          </cell>
          <cell r="BM357">
            <v>6450</v>
          </cell>
          <cell r="BN357"/>
          <cell r="BR357">
            <v>191.71</v>
          </cell>
          <cell r="BS357">
            <v>29647.951500000003</v>
          </cell>
        </row>
        <row r="358">
          <cell r="A358">
            <v>2021</v>
          </cell>
          <cell r="B358">
            <v>311</v>
          </cell>
          <cell r="C358" t="str">
            <v>Peds</v>
          </cell>
          <cell r="D358" t="str">
            <v>NA</v>
          </cell>
          <cell r="F358" t="str">
            <v>Colston</v>
          </cell>
          <cell r="G358" t="str">
            <v>MSP</v>
          </cell>
          <cell r="H358" t="str">
            <v>Active</v>
          </cell>
          <cell r="I358">
            <v>10365718</v>
          </cell>
          <cell r="J358" t="e">
            <v>#N/A</v>
          </cell>
          <cell r="K358" t="str">
            <v>WO, SHANE RICHARD</v>
          </cell>
          <cell r="L358" t="str">
            <v>WO</v>
          </cell>
          <cell r="M358" t="str">
            <v>SHANE</v>
          </cell>
          <cell r="N358">
            <v>44013</v>
          </cell>
          <cell r="O358">
            <v>44377</v>
          </cell>
          <cell r="P358" t="str">
            <v>0772</v>
          </cell>
          <cell r="Q358" t="str">
            <v>MSP</v>
          </cell>
          <cell r="R358">
            <v>40661995</v>
          </cell>
          <cell r="S358" t="str">
            <v/>
          </cell>
          <cell r="T358" t="str">
            <v>NA</v>
          </cell>
          <cell r="V358">
            <v>91900</v>
          </cell>
          <cell r="W358">
            <v>0.2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91900</v>
          </cell>
          <cell r="AC358">
            <v>0</v>
          </cell>
          <cell r="AD358">
            <v>0</v>
          </cell>
          <cell r="AE358">
            <v>91900</v>
          </cell>
          <cell r="AF358">
            <v>91900</v>
          </cell>
          <cell r="AG358">
            <v>0.2</v>
          </cell>
          <cell r="AH358">
            <v>18380</v>
          </cell>
          <cell r="AI358">
            <v>0</v>
          </cell>
          <cell r="AJ358"/>
          <cell r="AK358"/>
          <cell r="AN358"/>
          <cell r="AO358"/>
          <cell r="AP358"/>
          <cell r="AR358">
            <v>18380</v>
          </cell>
          <cell r="AS358">
            <v>44013</v>
          </cell>
          <cell r="AT358">
            <v>44377</v>
          </cell>
          <cell r="AU358" t="str">
            <v>MSP with PNZ only</v>
          </cell>
          <cell r="AV358">
            <v>43998</v>
          </cell>
          <cell r="AW358" t="str">
            <v>Colston, S.</v>
          </cell>
          <cell r="BB358" t="str">
            <v>ARC0273234 - Renewal</v>
          </cell>
          <cell r="BC358" t="str">
            <v>X</v>
          </cell>
          <cell r="BE358" t="str">
            <v>Y</v>
          </cell>
          <cell r="BF358" t="str">
            <v>GME</v>
          </cell>
          <cell r="BG358" t="str">
            <v>srwo@ucsd.edu</v>
          </cell>
          <cell r="BI358">
            <v>0</v>
          </cell>
          <cell r="BJ358">
            <v>31901</v>
          </cell>
          <cell r="BK358" t="str">
            <v>Incentive</v>
          </cell>
          <cell r="BL358">
            <v>1531.67</v>
          </cell>
          <cell r="BM358">
            <v>0</v>
          </cell>
          <cell r="BN358"/>
          <cell r="BR358">
            <v>44.01</v>
          </cell>
          <cell r="BS358" t="e">
            <v>#N/A</v>
          </cell>
        </row>
        <row r="359">
          <cell r="A359">
            <v>2022</v>
          </cell>
          <cell r="B359">
            <v>311</v>
          </cell>
          <cell r="C359" t="str">
            <v>Peds</v>
          </cell>
          <cell r="D359" t="str">
            <v>NA</v>
          </cell>
          <cell r="F359" t="str">
            <v>Colston</v>
          </cell>
          <cell r="G359" t="str">
            <v>MSP</v>
          </cell>
          <cell r="H359" t="str">
            <v>Active</v>
          </cell>
          <cell r="I359">
            <v>10365745</v>
          </cell>
          <cell r="J359" t="e">
            <v>#N/A</v>
          </cell>
          <cell r="K359" t="str">
            <v>Dworsky, Zephyr Davis</v>
          </cell>
          <cell r="L359" t="str">
            <v>Dworsky</v>
          </cell>
          <cell r="M359" t="str">
            <v>Zephyr</v>
          </cell>
          <cell r="N359">
            <v>44018</v>
          </cell>
          <cell r="O359">
            <v>44382</v>
          </cell>
          <cell r="P359" t="str">
            <v>0771</v>
          </cell>
          <cell r="Q359" t="str">
            <v>MSP</v>
          </cell>
          <cell r="R359">
            <v>40716497</v>
          </cell>
          <cell r="S359" t="str">
            <v/>
          </cell>
          <cell r="T359" t="str">
            <v>NA</v>
          </cell>
          <cell r="V359">
            <v>114800</v>
          </cell>
          <cell r="W359">
            <v>0.05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114800</v>
          </cell>
          <cell r="AC359">
            <v>35200</v>
          </cell>
          <cell r="AD359">
            <v>0</v>
          </cell>
          <cell r="AE359">
            <v>150000</v>
          </cell>
          <cell r="AF359">
            <v>150000</v>
          </cell>
          <cell r="AG359">
            <v>0.05</v>
          </cell>
          <cell r="AH359">
            <v>7500</v>
          </cell>
          <cell r="AI359">
            <v>0</v>
          </cell>
          <cell r="AJ359"/>
          <cell r="AK359"/>
          <cell r="AN359"/>
          <cell r="AO359"/>
          <cell r="AP359"/>
          <cell r="AR359">
            <v>7500</v>
          </cell>
          <cell r="AS359">
            <v>44018</v>
          </cell>
          <cell r="AT359">
            <v>44382</v>
          </cell>
          <cell r="AU359" t="str">
            <v>MSP with PNZ and PSZ</v>
          </cell>
          <cell r="AV359">
            <v>43993</v>
          </cell>
          <cell r="BB359" t="str">
            <v>ARC0285008 - New MSP</v>
          </cell>
          <cell r="BC359" t="str">
            <v>X</v>
          </cell>
          <cell r="BE359" t="str">
            <v>Y</v>
          </cell>
          <cell r="BF359"/>
          <cell r="BG359" t="str">
            <v>zdworsky@ucsd.edu</v>
          </cell>
          <cell r="BI359">
            <v>0</v>
          </cell>
          <cell r="BJ359">
            <v>31127</v>
          </cell>
          <cell r="BK359">
            <v>625</v>
          </cell>
          <cell r="BL359">
            <v>478.33</v>
          </cell>
          <cell r="BM359">
            <v>146.66999999999999</v>
          </cell>
          <cell r="BN359"/>
          <cell r="BR359">
            <v>71.84</v>
          </cell>
          <cell r="BS359">
            <v>3949.7631999999999</v>
          </cell>
        </row>
        <row r="360">
          <cell r="A360">
            <v>2021</v>
          </cell>
          <cell r="B360">
            <v>311</v>
          </cell>
          <cell r="C360" t="str">
            <v>Peds</v>
          </cell>
          <cell r="D360" t="str">
            <v>NA</v>
          </cell>
          <cell r="F360" t="str">
            <v>Colston</v>
          </cell>
          <cell r="G360" t="str">
            <v>MSP</v>
          </cell>
          <cell r="H360" t="str">
            <v>Active</v>
          </cell>
          <cell r="I360">
            <v>10365879</v>
          </cell>
          <cell r="J360" t="e">
            <v>#N/A</v>
          </cell>
          <cell r="K360" t="str">
            <v>SHETH, SARIKA KUMARI</v>
          </cell>
          <cell r="L360" t="str">
            <v>SHETH</v>
          </cell>
          <cell r="M360" t="str">
            <v>SARIKA</v>
          </cell>
          <cell r="N360">
            <v>44013</v>
          </cell>
          <cell r="O360">
            <v>44377</v>
          </cell>
          <cell r="P360" t="str">
            <v>0772</v>
          </cell>
          <cell r="Q360" t="str">
            <v>MSP</v>
          </cell>
          <cell r="R360">
            <v>40659393</v>
          </cell>
          <cell r="S360" t="str">
            <v/>
          </cell>
          <cell r="T360" t="str">
            <v>NA</v>
          </cell>
          <cell r="V360">
            <v>91900</v>
          </cell>
          <cell r="W360">
            <v>0.2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91900</v>
          </cell>
          <cell r="AC360">
            <v>0</v>
          </cell>
          <cell r="AD360">
            <v>0</v>
          </cell>
          <cell r="AE360">
            <v>91900</v>
          </cell>
          <cell r="AF360">
            <v>91900</v>
          </cell>
          <cell r="AG360">
            <v>0.2</v>
          </cell>
          <cell r="AH360">
            <v>18380</v>
          </cell>
          <cell r="AI360">
            <v>0</v>
          </cell>
          <cell r="AJ360"/>
          <cell r="AK360"/>
          <cell r="AN360"/>
          <cell r="AO360"/>
          <cell r="AP360"/>
          <cell r="AR360">
            <v>18380</v>
          </cell>
          <cell r="AS360">
            <v>44013</v>
          </cell>
          <cell r="AT360">
            <v>44377</v>
          </cell>
          <cell r="AU360" t="str">
            <v>MSP with PNZ only</v>
          </cell>
          <cell r="AV360">
            <v>43937</v>
          </cell>
          <cell r="BB360" t="str">
            <v>ARC0273251 - Renewal</v>
          </cell>
          <cell r="BC360" t="str">
            <v>X</v>
          </cell>
          <cell r="BE360" t="str">
            <v>Y</v>
          </cell>
          <cell r="BF360" t="str">
            <v>GME</v>
          </cell>
          <cell r="BG360" t="str">
            <v>ssheth@ucsd.edu</v>
          </cell>
          <cell r="BI360">
            <v>0</v>
          </cell>
          <cell r="BJ360">
            <v>31901</v>
          </cell>
          <cell r="BK360" t="str">
            <v>Incentive</v>
          </cell>
          <cell r="BL360">
            <v>1531.67</v>
          </cell>
          <cell r="BM360">
            <v>0</v>
          </cell>
          <cell r="BN360"/>
          <cell r="BR360">
            <v>44.01</v>
          </cell>
          <cell r="BS360" t="e">
            <v>#N/A</v>
          </cell>
        </row>
        <row r="361">
          <cell r="A361">
            <v>2021</v>
          </cell>
          <cell r="B361">
            <v>311</v>
          </cell>
          <cell r="C361" t="str">
            <v>Peds</v>
          </cell>
          <cell r="D361" t="str">
            <v>NA</v>
          </cell>
          <cell r="E361" t="str">
            <v>303</v>
          </cell>
          <cell r="F361" t="str">
            <v>Colston</v>
          </cell>
          <cell r="G361" t="str">
            <v>MSP</v>
          </cell>
          <cell r="H361" t="str">
            <v>Active</v>
          </cell>
          <cell r="I361">
            <v>10368074</v>
          </cell>
          <cell r="J361" t="e">
            <v>#N/A</v>
          </cell>
          <cell r="K361" t="str">
            <v>Munce, Danielle F</v>
          </cell>
          <cell r="L361" t="str">
            <v>Munce</v>
          </cell>
          <cell r="M361" t="str">
            <v>Danielle</v>
          </cell>
          <cell r="N361">
            <v>44013</v>
          </cell>
          <cell r="O361">
            <v>44377</v>
          </cell>
          <cell r="P361" t="str">
            <v>0771</v>
          </cell>
          <cell r="Q361" t="str">
            <v>MSP</v>
          </cell>
          <cell r="R361">
            <v>40712575</v>
          </cell>
          <cell r="S361" t="str">
            <v/>
          </cell>
          <cell r="T361" t="str">
            <v>NA</v>
          </cell>
          <cell r="V361">
            <v>136710</v>
          </cell>
          <cell r="W361">
            <v>0.2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136710</v>
          </cell>
          <cell r="AC361">
            <v>58590</v>
          </cell>
          <cell r="AD361">
            <v>0</v>
          </cell>
          <cell r="AE361">
            <v>195300</v>
          </cell>
          <cell r="AF361">
            <v>195300</v>
          </cell>
          <cell r="AG361">
            <v>0.2</v>
          </cell>
          <cell r="AH361">
            <v>39060</v>
          </cell>
          <cell r="AI361">
            <v>0</v>
          </cell>
          <cell r="AJ361"/>
          <cell r="AK361"/>
          <cell r="AN361"/>
          <cell r="AO361"/>
          <cell r="AP361"/>
          <cell r="AR361">
            <v>39060</v>
          </cell>
          <cell r="AS361">
            <v>44013</v>
          </cell>
          <cell r="AT361">
            <v>44377</v>
          </cell>
          <cell r="AU361" t="str">
            <v>MSP with PNZ only</v>
          </cell>
          <cell r="AV361">
            <v>43929</v>
          </cell>
          <cell r="BB361" t="str">
            <v>Medicine - Hospital Medicine (ARC0278218). R-T</v>
          </cell>
          <cell r="BC361" t="str">
            <v>X</v>
          </cell>
          <cell r="BE361" t="str">
            <v>Y</v>
          </cell>
          <cell r="BF361" t="str">
            <v>Sub 2</v>
          </cell>
          <cell r="BG361" t="str">
            <v>dmunce@ucsd.edu</v>
          </cell>
          <cell r="BI361">
            <v>0</v>
          </cell>
          <cell r="BJ361">
            <v>31126</v>
          </cell>
          <cell r="BK361" t="str">
            <v>EcoTime</v>
          </cell>
          <cell r="BL361">
            <v>2278.5</v>
          </cell>
          <cell r="BM361">
            <v>976.5</v>
          </cell>
          <cell r="BN361"/>
          <cell r="BR361">
            <v>93.53</v>
          </cell>
          <cell r="BS361" t="e">
            <v>#N/A</v>
          </cell>
        </row>
        <row r="362">
          <cell r="A362">
            <v>2021</v>
          </cell>
          <cell r="B362">
            <v>311</v>
          </cell>
          <cell r="C362" t="str">
            <v>Peds</v>
          </cell>
          <cell r="D362" t="str">
            <v>NA</v>
          </cell>
          <cell r="F362" t="str">
            <v>Colston</v>
          </cell>
          <cell r="G362" t="str">
            <v>MSP</v>
          </cell>
          <cell r="H362" t="str">
            <v>Active</v>
          </cell>
          <cell r="I362">
            <v>10370781</v>
          </cell>
          <cell r="J362" t="e">
            <v>#N/A</v>
          </cell>
          <cell r="K362" t="str">
            <v>Hazboun, Michael C</v>
          </cell>
          <cell r="L362" t="str">
            <v>Hazboun</v>
          </cell>
          <cell r="M362" t="str">
            <v>Michael C</v>
          </cell>
          <cell r="N362">
            <v>44013</v>
          </cell>
          <cell r="O362">
            <v>44377</v>
          </cell>
          <cell r="P362" t="str">
            <v>0772</v>
          </cell>
          <cell r="Q362" t="str">
            <v>MSP</v>
          </cell>
          <cell r="R362">
            <v>40654667</v>
          </cell>
          <cell r="S362" t="str">
            <v/>
          </cell>
          <cell r="T362" t="str">
            <v>NA</v>
          </cell>
          <cell r="V362">
            <v>91900</v>
          </cell>
          <cell r="W362">
            <v>0.2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91900</v>
          </cell>
          <cell r="AC362">
            <v>0</v>
          </cell>
          <cell r="AD362">
            <v>0</v>
          </cell>
          <cell r="AE362">
            <v>91900</v>
          </cell>
          <cell r="AF362">
            <v>91900</v>
          </cell>
          <cell r="AG362">
            <v>0.2</v>
          </cell>
          <cell r="AH362">
            <v>18380</v>
          </cell>
          <cell r="AI362">
            <v>0</v>
          </cell>
          <cell r="AJ362"/>
          <cell r="AK362"/>
          <cell r="AN362"/>
          <cell r="AO362"/>
          <cell r="AP362"/>
          <cell r="AR362">
            <v>18380</v>
          </cell>
          <cell r="AS362">
            <v>44013</v>
          </cell>
          <cell r="AT362">
            <v>44377</v>
          </cell>
          <cell r="AU362" t="str">
            <v>MSP with PNZ only</v>
          </cell>
          <cell r="AV362">
            <v>43933</v>
          </cell>
          <cell r="AW362" t="str">
            <v>Reyes, J.</v>
          </cell>
          <cell r="BB362" t="str">
            <v>ARC0273610</v>
          </cell>
          <cell r="BC362" t="str">
            <v>X</v>
          </cell>
          <cell r="BE362" t="str">
            <v>N</v>
          </cell>
          <cell r="BF362" t="str">
            <v>GME</v>
          </cell>
          <cell r="BG362" t="str">
            <v>mhazboun@ucsd.edu</v>
          </cell>
          <cell r="BI362">
            <v>0</v>
          </cell>
          <cell r="BJ362">
            <v>31901</v>
          </cell>
          <cell r="BK362" t="str">
            <v>Incentive</v>
          </cell>
          <cell r="BL362">
            <v>1531.67</v>
          </cell>
          <cell r="BM362">
            <v>0</v>
          </cell>
          <cell r="BN362"/>
          <cell r="BR362">
            <v>44.01</v>
          </cell>
          <cell r="BS362" t="e">
            <v>#N/A</v>
          </cell>
        </row>
        <row r="363">
          <cell r="A363">
            <v>2021</v>
          </cell>
          <cell r="B363">
            <v>311</v>
          </cell>
          <cell r="C363" t="str">
            <v>Peds</v>
          </cell>
          <cell r="D363" t="str">
            <v>NA</v>
          </cell>
          <cell r="F363" t="str">
            <v>Colston</v>
          </cell>
          <cell r="G363" t="str">
            <v>MSP</v>
          </cell>
          <cell r="H363" t="str">
            <v>Active</v>
          </cell>
          <cell r="I363">
            <v>10372138</v>
          </cell>
          <cell r="J363" t="e">
            <v>#N/A</v>
          </cell>
          <cell r="K363" t="str">
            <v>Gottesman Bowen, Bethany L</v>
          </cell>
          <cell r="L363" t="str">
            <v>Gottesman Bowen</v>
          </cell>
          <cell r="M363" t="str">
            <v>Bethany</v>
          </cell>
          <cell r="N363">
            <v>44013</v>
          </cell>
          <cell r="O363">
            <v>44377</v>
          </cell>
          <cell r="P363" t="str">
            <v>0772</v>
          </cell>
          <cell r="Q363" t="str">
            <v>MSP</v>
          </cell>
          <cell r="R363">
            <v>40652228</v>
          </cell>
          <cell r="S363" t="str">
            <v/>
          </cell>
          <cell r="T363" t="str">
            <v>NA</v>
          </cell>
          <cell r="V363">
            <v>91900</v>
          </cell>
          <cell r="W363">
            <v>0.2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91900</v>
          </cell>
          <cell r="AC363">
            <v>0</v>
          </cell>
          <cell r="AD363">
            <v>0</v>
          </cell>
          <cell r="AE363">
            <v>91900</v>
          </cell>
          <cell r="AF363">
            <v>91900</v>
          </cell>
          <cell r="AG363">
            <v>0.2</v>
          </cell>
          <cell r="AH363">
            <v>18380</v>
          </cell>
          <cell r="AI363">
            <v>0</v>
          </cell>
          <cell r="AJ363"/>
          <cell r="AK363"/>
          <cell r="AN363"/>
          <cell r="AO363"/>
          <cell r="AP363"/>
          <cell r="AR363">
            <v>18380</v>
          </cell>
          <cell r="AS363">
            <v>44013</v>
          </cell>
          <cell r="AT363">
            <v>44377</v>
          </cell>
          <cell r="AU363" t="str">
            <v>MSP without incentive</v>
          </cell>
          <cell r="AV363">
            <v>43948</v>
          </cell>
          <cell r="BB363" t="str">
            <v>ARC0273299 - Renewal</v>
          </cell>
          <cell r="BC363" t="str">
            <v>X</v>
          </cell>
          <cell r="BE363" t="str">
            <v>Y</v>
          </cell>
          <cell r="BF363" t="str">
            <v>GME</v>
          </cell>
          <cell r="BG363" t="str">
            <v>bgottesmanbowen@ucsd.edu</v>
          </cell>
          <cell r="BI363">
            <v>0</v>
          </cell>
          <cell r="BJ363">
            <v>31127</v>
          </cell>
          <cell r="BK363" t="str">
            <v>Incentive</v>
          </cell>
          <cell r="BL363">
            <v>1531.67</v>
          </cell>
          <cell r="BM363">
            <v>0</v>
          </cell>
          <cell r="BN363"/>
          <cell r="BR363">
            <v>44.01</v>
          </cell>
          <cell r="BS363" t="e">
            <v>#N/A</v>
          </cell>
        </row>
        <row r="364">
          <cell r="A364">
            <v>2021</v>
          </cell>
          <cell r="B364">
            <v>311</v>
          </cell>
          <cell r="C364" t="str">
            <v>Peds</v>
          </cell>
          <cell r="D364" t="str">
            <v>NA</v>
          </cell>
          <cell r="F364" t="str">
            <v>Colston</v>
          </cell>
          <cell r="G364" t="str">
            <v>MSP</v>
          </cell>
          <cell r="H364" t="str">
            <v>Active</v>
          </cell>
          <cell r="I364">
            <v>10373659</v>
          </cell>
          <cell r="J364" t="e">
            <v>#N/A</v>
          </cell>
          <cell r="K364" t="str">
            <v>Chu, Angela Lee</v>
          </cell>
          <cell r="L364" t="str">
            <v>Chu</v>
          </cell>
          <cell r="M364" t="str">
            <v>Angela</v>
          </cell>
          <cell r="N364">
            <v>44013</v>
          </cell>
          <cell r="O364">
            <v>44377</v>
          </cell>
          <cell r="P364" t="str">
            <v>0772</v>
          </cell>
          <cell r="Q364" t="str">
            <v>MSP</v>
          </cell>
          <cell r="R364">
            <v>40650111</v>
          </cell>
          <cell r="S364" t="str">
            <v/>
          </cell>
          <cell r="T364" t="str">
            <v>NA</v>
          </cell>
          <cell r="V364">
            <v>91900</v>
          </cell>
          <cell r="W364">
            <v>0.2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91900</v>
          </cell>
          <cell r="AC364">
            <v>0</v>
          </cell>
          <cell r="AD364">
            <v>0</v>
          </cell>
          <cell r="AE364">
            <v>91900</v>
          </cell>
          <cell r="AF364">
            <v>91900</v>
          </cell>
          <cell r="AG364">
            <v>0.2</v>
          </cell>
          <cell r="AH364">
            <v>18380</v>
          </cell>
          <cell r="AI364">
            <v>0</v>
          </cell>
          <cell r="AJ364"/>
          <cell r="AK364"/>
          <cell r="AN364"/>
          <cell r="AO364"/>
          <cell r="AP364"/>
          <cell r="AR364">
            <v>18380</v>
          </cell>
          <cell r="AS364">
            <v>44013</v>
          </cell>
          <cell r="AT364">
            <v>44377</v>
          </cell>
          <cell r="AU364" t="str">
            <v>MSP without incentive</v>
          </cell>
          <cell r="AV364">
            <v>43964</v>
          </cell>
          <cell r="AW364" t="str">
            <v>Colston, S.</v>
          </cell>
          <cell r="BB364" t="str">
            <v>ARC0273313 -Renewal</v>
          </cell>
          <cell r="BC364" t="str">
            <v>X</v>
          </cell>
          <cell r="BE364" t="str">
            <v>Y</v>
          </cell>
          <cell r="BF364" t="str">
            <v>GME</v>
          </cell>
          <cell r="BG364" t="str">
            <v>a3chu@ucsd.edu</v>
          </cell>
          <cell r="BI364">
            <v>0</v>
          </cell>
          <cell r="BJ364">
            <v>31127</v>
          </cell>
          <cell r="BK364" t="str">
            <v>Incentive</v>
          </cell>
          <cell r="BL364">
            <v>1531.67</v>
          </cell>
          <cell r="BM364">
            <v>0</v>
          </cell>
          <cell r="BN364"/>
          <cell r="BR364">
            <v>44.01</v>
          </cell>
          <cell r="BS364" t="e">
            <v>#N/A</v>
          </cell>
        </row>
        <row r="365">
          <cell r="A365">
            <v>2022</v>
          </cell>
          <cell r="B365">
            <v>311</v>
          </cell>
          <cell r="C365" t="str">
            <v>Peds</v>
          </cell>
          <cell r="D365" t="str">
            <v>NA</v>
          </cell>
          <cell r="F365" t="str">
            <v>Colston</v>
          </cell>
          <cell r="G365" t="str">
            <v>MSP</v>
          </cell>
          <cell r="H365" t="str">
            <v>Active</v>
          </cell>
          <cell r="I365">
            <v>10374082</v>
          </cell>
          <cell r="J365" t="e">
            <v>#N/A</v>
          </cell>
          <cell r="K365" t="str">
            <v>Bush, Kelly</v>
          </cell>
          <cell r="L365" t="str">
            <v>Bush</v>
          </cell>
          <cell r="M365" t="str">
            <v>Kelly</v>
          </cell>
          <cell r="N365">
            <v>44020</v>
          </cell>
          <cell r="O365">
            <v>44384</v>
          </cell>
          <cell r="P365" t="str">
            <v>0772</v>
          </cell>
          <cell r="Q365" t="str">
            <v>MSP</v>
          </cell>
          <cell r="R365">
            <v>40715004</v>
          </cell>
          <cell r="S365" t="str">
            <v/>
          </cell>
          <cell r="T365" t="str">
            <v>NA</v>
          </cell>
          <cell r="V365">
            <v>91900</v>
          </cell>
          <cell r="W365">
            <v>1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91900</v>
          </cell>
          <cell r="AC365">
            <v>0</v>
          </cell>
          <cell r="AD365">
            <v>0</v>
          </cell>
          <cell r="AE365">
            <v>91900</v>
          </cell>
          <cell r="AF365">
            <v>91900</v>
          </cell>
          <cell r="AG365">
            <v>1</v>
          </cell>
          <cell r="AH365">
            <v>91900</v>
          </cell>
          <cell r="AI365">
            <v>0</v>
          </cell>
          <cell r="AJ365"/>
          <cell r="AK365"/>
          <cell r="AN365"/>
          <cell r="AO365"/>
          <cell r="AP365"/>
          <cell r="AR365">
            <v>91900</v>
          </cell>
          <cell r="AS365">
            <v>44020</v>
          </cell>
          <cell r="AT365">
            <v>44384</v>
          </cell>
          <cell r="AU365" t="str">
            <v>MSP with PNZ and PSZ</v>
          </cell>
          <cell r="AV365">
            <v>43990</v>
          </cell>
          <cell r="BB365" t="str">
            <v>ARC0284804 - New MSP</v>
          </cell>
          <cell r="BC365" t="str">
            <v>X</v>
          </cell>
          <cell r="BE365" t="str">
            <v>Y</v>
          </cell>
          <cell r="BF365"/>
          <cell r="BG365" t="str">
            <v>kabush@ucsd.edu</v>
          </cell>
          <cell r="BI365">
            <v>0</v>
          </cell>
          <cell r="BJ365">
            <v>31127</v>
          </cell>
          <cell r="BK365">
            <v>7658.33</v>
          </cell>
          <cell r="BL365">
            <v>7658.33</v>
          </cell>
          <cell r="BM365">
            <v>0</v>
          </cell>
          <cell r="BN365"/>
          <cell r="BR365">
            <v>44.01</v>
          </cell>
          <cell r="BS365">
            <v>1936.8800999999999</v>
          </cell>
        </row>
        <row r="366">
          <cell r="A366">
            <v>2021</v>
          </cell>
          <cell r="B366">
            <v>311</v>
          </cell>
          <cell r="C366" t="str">
            <v>Peds</v>
          </cell>
          <cell r="D366" t="str">
            <v>NA</v>
          </cell>
          <cell r="F366" t="str">
            <v>Colston</v>
          </cell>
          <cell r="G366" t="str">
            <v>MSP</v>
          </cell>
          <cell r="H366" t="str">
            <v>Active</v>
          </cell>
          <cell r="I366">
            <v>10374150</v>
          </cell>
          <cell r="J366" t="e">
            <v>#N/A</v>
          </cell>
          <cell r="K366" t="str">
            <v>NICHOLS, FRANCESCA</v>
          </cell>
          <cell r="L366" t="str">
            <v>NICHOLS</v>
          </cell>
          <cell r="M366" t="str">
            <v>FRANCESCA</v>
          </cell>
          <cell r="N366">
            <v>44013</v>
          </cell>
          <cell r="O366">
            <v>44377</v>
          </cell>
          <cell r="P366" t="str">
            <v>0772</v>
          </cell>
          <cell r="Q366" t="str">
            <v>MSP</v>
          </cell>
          <cell r="R366">
            <v>40647616</v>
          </cell>
          <cell r="S366" t="str">
            <v/>
          </cell>
          <cell r="T366" t="str">
            <v>NA</v>
          </cell>
          <cell r="V366">
            <v>91900</v>
          </cell>
          <cell r="W366">
            <v>0.2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91900</v>
          </cell>
          <cell r="AC366">
            <v>0</v>
          </cell>
          <cell r="AD366">
            <v>0</v>
          </cell>
          <cell r="AE366">
            <v>91900</v>
          </cell>
          <cell r="AF366">
            <v>91900</v>
          </cell>
          <cell r="AG366">
            <v>0.2</v>
          </cell>
          <cell r="AH366">
            <v>18380</v>
          </cell>
          <cell r="AI366">
            <v>0</v>
          </cell>
          <cell r="AJ366"/>
          <cell r="AK366"/>
          <cell r="AN366"/>
          <cell r="AO366"/>
          <cell r="AP366"/>
          <cell r="AR366">
            <v>18380</v>
          </cell>
          <cell r="AS366">
            <v>44013</v>
          </cell>
          <cell r="AT366">
            <v>44377</v>
          </cell>
          <cell r="AU366" t="str">
            <v>MSP with PNZ only</v>
          </cell>
          <cell r="AV366">
            <v>43948</v>
          </cell>
          <cell r="BB366" t="str">
            <v>ARC0273330 - Renewal</v>
          </cell>
          <cell r="BC366" t="str">
            <v>X</v>
          </cell>
          <cell r="BE366" t="str">
            <v>Y</v>
          </cell>
          <cell r="BF366" t="str">
            <v>GME</v>
          </cell>
          <cell r="BG366" t="str">
            <v>fnichols@ucsd.edu</v>
          </cell>
          <cell r="BI366">
            <v>0</v>
          </cell>
          <cell r="BJ366">
            <v>31901</v>
          </cell>
          <cell r="BK366" t="str">
            <v>Incentive</v>
          </cell>
          <cell r="BL366">
            <v>1531.67</v>
          </cell>
          <cell r="BM366">
            <v>0</v>
          </cell>
          <cell r="BN366"/>
          <cell r="BR366">
            <v>44.01</v>
          </cell>
          <cell r="BS366" t="e">
            <v>#N/A</v>
          </cell>
        </row>
        <row r="367">
          <cell r="A367">
            <v>2022</v>
          </cell>
          <cell r="B367">
            <v>311</v>
          </cell>
          <cell r="C367" t="str">
            <v>Peds</v>
          </cell>
          <cell r="D367" t="str">
            <v>NA</v>
          </cell>
          <cell r="F367" t="str">
            <v>Colston</v>
          </cell>
          <cell r="G367" t="str">
            <v>MSP</v>
          </cell>
          <cell r="I367">
            <v>10451979</v>
          </cell>
          <cell r="J367" t="e">
            <v>#N/A</v>
          </cell>
          <cell r="K367" t="str">
            <v>Shah, Ashish</v>
          </cell>
          <cell r="L367" t="str">
            <v>Shah</v>
          </cell>
          <cell r="M367" t="str">
            <v>Ashish</v>
          </cell>
          <cell r="N367">
            <v>44075</v>
          </cell>
          <cell r="O367">
            <v>44439</v>
          </cell>
          <cell r="P367" t="str">
            <v>0771</v>
          </cell>
          <cell r="Q367" t="str">
            <v>MSP</v>
          </cell>
          <cell r="R367">
            <v>40742219</v>
          </cell>
          <cell r="S367" t="str">
            <v/>
          </cell>
          <cell r="T367" t="str">
            <v>NA</v>
          </cell>
          <cell r="V367">
            <v>136393</v>
          </cell>
          <cell r="W367">
            <v>0.51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136393</v>
          </cell>
          <cell r="AC367">
            <v>58454</v>
          </cell>
          <cell r="AD367">
            <v>0</v>
          </cell>
          <cell r="AE367">
            <v>194847</v>
          </cell>
          <cell r="AF367">
            <v>194847</v>
          </cell>
          <cell r="AG367">
            <v>0.51</v>
          </cell>
          <cell r="AH367">
            <v>99371.97</v>
          </cell>
          <cell r="AI367">
            <v>0</v>
          </cell>
          <cell r="AJ367"/>
          <cell r="AK367"/>
          <cell r="AN367"/>
          <cell r="AO367"/>
          <cell r="AP367"/>
          <cell r="AR367">
            <v>99371.97</v>
          </cell>
          <cell r="AS367">
            <v>44075</v>
          </cell>
          <cell r="AT367">
            <v>44439</v>
          </cell>
          <cell r="AU367" t="str">
            <v>MSP with PNZ and PSZ</v>
          </cell>
          <cell r="AV367">
            <v>44057</v>
          </cell>
          <cell r="BB367" t="str">
            <v>ARC0289496 - New MSP</v>
          </cell>
          <cell r="BC367" t="str">
            <v>N</v>
          </cell>
          <cell r="BE367" t="str">
            <v>Y</v>
          </cell>
          <cell r="BF367"/>
          <cell r="BG367" t="str">
            <v>ashah@ucsd.edu</v>
          </cell>
          <cell r="BI367">
            <v>0</v>
          </cell>
          <cell r="BK367">
            <v>8281</v>
          </cell>
          <cell r="BL367">
            <v>5796.7</v>
          </cell>
          <cell r="BM367">
            <v>2484.3000000000002</v>
          </cell>
          <cell r="BN367"/>
          <cell r="BR367">
            <v>93.32</v>
          </cell>
          <cell r="BS367" t="e">
            <v>#N/A</v>
          </cell>
        </row>
        <row r="368">
          <cell r="A368">
            <v>2021</v>
          </cell>
          <cell r="B368">
            <v>311</v>
          </cell>
          <cell r="C368" t="str">
            <v>Peds</v>
          </cell>
          <cell r="D368" t="str">
            <v>Neona</v>
          </cell>
          <cell r="F368" t="str">
            <v>Colston</v>
          </cell>
          <cell r="G368" t="str">
            <v>MSP</v>
          </cell>
          <cell r="H368" t="str">
            <v>Active</v>
          </cell>
          <cell r="I368">
            <v>10052699</v>
          </cell>
          <cell r="J368" t="e">
            <v>#N/A</v>
          </cell>
          <cell r="K368" t="str">
            <v>Ko, Kimberly Jamie</v>
          </cell>
          <cell r="L368" t="str">
            <v>Ko</v>
          </cell>
          <cell r="M368" t="str">
            <v>Kimberly Jamie</v>
          </cell>
          <cell r="N368">
            <v>43862</v>
          </cell>
          <cell r="O368">
            <v>44227</v>
          </cell>
          <cell r="P368" t="str">
            <v>0772</v>
          </cell>
          <cell r="Q368" t="str">
            <v>MSP</v>
          </cell>
          <cell r="R368">
            <v>40647267</v>
          </cell>
          <cell r="S368" t="str">
            <v/>
          </cell>
          <cell r="T368" t="str">
            <v>NA</v>
          </cell>
          <cell r="V368">
            <v>91900</v>
          </cell>
          <cell r="W368">
            <v>0.2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91900</v>
          </cell>
          <cell r="AC368">
            <v>0</v>
          </cell>
          <cell r="AD368">
            <v>0</v>
          </cell>
          <cell r="AE368">
            <v>91900</v>
          </cell>
          <cell r="AF368">
            <v>91900</v>
          </cell>
          <cell r="AG368">
            <v>0.2</v>
          </cell>
          <cell r="AH368">
            <v>18380</v>
          </cell>
          <cell r="AI368">
            <v>0</v>
          </cell>
          <cell r="AJ368"/>
          <cell r="AK368"/>
          <cell r="AN368"/>
          <cell r="AO368"/>
          <cell r="AP368"/>
          <cell r="AR368">
            <v>18380</v>
          </cell>
          <cell r="AS368">
            <v>43862</v>
          </cell>
          <cell r="AT368">
            <v>44227</v>
          </cell>
          <cell r="AU368" t="str">
            <v>MSP with PNZ and PSZ</v>
          </cell>
          <cell r="AV368">
            <v>43760</v>
          </cell>
          <cell r="BC368" t="str">
            <v>D</v>
          </cell>
          <cell r="BE368" t="str">
            <v>N</v>
          </cell>
          <cell r="BF368" t="str">
            <v>Sub 2</v>
          </cell>
          <cell r="BG368" t="str">
            <v>kjko@ucsd.edu</v>
          </cell>
          <cell r="BI368">
            <v>1</v>
          </cell>
          <cell r="BJ368">
            <v>31100</v>
          </cell>
          <cell r="BK368" t="str">
            <v>EcoTime</v>
          </cell>
          <cell r="BL368">
            <v>1531.67</v>
          </cell>
          <cell r="BM368">
            <v>0</v>
          </cell>
          <cell r="BN368"/>
          <cell r="BR368">
            <v>44.01</v>
          </cell>
          <cell r="BS368" t="e">
            <v>#N/A</v>
          </cell>
        </row>
        <row r="369">
          <cell r="A369">
            <v>2022</v>
          </cell>
          <cell r="B369">
            <v>311</v>
          </cell>
          <cell r="C369" t="str">
            <v>Peds</v>
          </cell>
          <cell r="D369" t="str">
            <v>Neona</v>
          </cell>
          <cell r="F369" t="str">
            <v>Colston</v>
          </cell>
          <cell r="G369" t="str">
            <v>MSP</v>
          </cell>
          <cell r="H369" t="str">
            <v>Active</v>
          </cell>
          <cell r="I369">
            <v>10358527</v>
          </cell>
          <cell r="J369" t="e">
            <v>#N/A</v>
          </cell>
          <cell r="K369" t="str">
            <v>Lee, Pei-Shan</v>
          </cell>
          <cell r="L369" t="str">
            <v>Lee</v>
          </cell>
          <cell r="M369" t="str">
            <v>Pei-Shan</v>
          </cell>
          <cell r="N369">
            <v>44042</v>
          </cell>
          <cell r="O369">
            <v>44406</v>
          </cell>
          <cell r="P369" t="str">
            <v>0772</v>
          </cell>
          <cell r="Q369" t="str">
            <v>MSP</v>
          </cell>
          <cell r="R369">
            <v>40644700</v>
          </cell>
          <cell r="S369" t="str">
            <v/>
          </cell>
          <cell r="T369" t="str">
            <v>NA</v>
          </cell>
          <cell r="V369">
            <v>91900</v>
          </cell>
          <cell r="W369">
            <v>1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91900</v>
          </cell>
          <cell r="AC369">
            <v>28100</v>
          </cell>
          <cell r="AD369">
            <v>0</v>
          </cell>
          <cell r="AE369">
            <v>120000</v>
          </cell>
          <cell r="AF369">
            <v>120000</v>
          </cell>
          <cell r="AG369">
            <v>1</v>
          </cell>
          <cell r="AH369">
            <v>120000</v>
          </cell>
          <cell r="AI369">
            <v>0</v>
          </cell>
          <cell r="AJ369"/>
          <cell r="AK369"/>
          <cell r="AN369"/>
          <cell r="AO369"/>
          <cell r="AP369"/>
          <cell r="AR369">
            <v>120000</v>
          </cell>
          <cell r="AS369">
            <v>44042</v>
          </cell>
          <cell r="AT369">
            <v>44406</v>
          </cell>
          <cell r="AU369" t="str">
            <v>MSP with PNZ and PSZ</v>
          </cell>
          <cell r="AV369">
            <v>43948</v>
          </cell>
          <cell r="BB369" t="str">
            <v>ARC0279496 - Renewal</v>
          </cell>
          <cell r="BC369" t="str">
            <v>M</v>
          </cell>
          <cell r="BE369" t="str">
            <v>N</v>
          </cell>
          <cell r="BF369"/>
          <cell r="BG369" t="str">
            <v>pel066@ucsd.edu</v>
          </cell>
          <cell r="BI369">
            <v>0</v>
          </cell>
          <cell r="BJ369">
            <v>31100</v>
          </cell>
          <cell r="BK369">
            <v>10000</v>
          </cell>
          <cell r="BL369">
            <v>7658.33</v>
          </cell>
          <cell r="BM369">
            <v>2341.67</v>
          </cell>
          <cell r="BN369"/>
          <cell r="BR369">
            <v>57.47</v>
          </cell>
          <cell r="BS369">
            <v>2529.2547</v>
          </cell>
        </row>
        <row r="370">
          <cell r="A370">
            <v>2022</v>
          </cell>
          <cell r="B370">
            <v>311</v>
          </cell>
          <cell r="C370" t="str">
            <v>Peds</v>
          </cell>
          <cell r="D370" t="str">
            <v>Neona</v>
          </cell>
          <cell r="F370" t="str">
            <v>Colston</v>
          </cell>
          <cell r="G370" t="str">
            <v>MSP</v>
          </cell>
          <cell r="H370" t="str">
            <v>Active</v>
          </cell>
          <cell r="I370">
            <v>10365545</v>
          </cell>
          <cell r="J370" t="e">
            <v>#N/A</v>
          </cell>
          <cell r="K370" t="str">
            <v>Severs, Lauren Michelle</v>
          </cell>
          <cell r="L370" t="str">
            <v>Severs</v>
          </cell>
          <cell r="M370" t="str">
            <v>Lauren Michelle</v>
          </cell>
          <cell r="N370">
            <v>44027</v>
          </cell>
          <cell r="O370">
            <v>44391</v>
          </cell>
          <cell r="P370" t="str">
            <v>0772</v>
          </cell>
          <cell r="Q370" t="str">
            <v>MSP</v>
          </cell>
          <cell r="R370">
            <v>40659312</v>
          </cell>
          <cell r="S370" t="str">
            <v/>
          </cell>
          <cell r="T370" t="str">
            <v>NA</v>
          </cell>
          <cell r="V370">
            <v>98000</v>
          </cell>
          <cell r="W370">
            <v>1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98000</v>
          </cell>
          <cell r="AC370">
            <v>42000</v>
          </cell>
          <cell r="AD370">
            <v>0</v>
          </cell>
          <cell r="AE370">
            <v>140000</v>
          </cell>
          <cell r="AF370">
            <v>140000</v>
          </cell>
          <cell r="AG370">
            <v>1</v>
          </cell>
          <cell r="AH370">
            <v>140000</v>
          </cell>
          <cell r="AI370">
            <v>0</v>
          </cell>
          <cell r="AJ370"/>
          <cell r="AK370"/>
          <cell r="AN370"/>
          <cell r="AO370"/>
          <cell r="AP370"/>
          <cell r="AR370">
            <v>140000</v>
          </cell>
          <cell r="AS370">
            <v>43661</v>
          </cell>
          <cell r="AT370">
            <v>44026</v>
          </cell>
          <cell r="AU370" t="str">
            <v>MSP with PNZ and PSZ</v>
          </cell>
          <cell r="AV370">
            <v>43997</v>
          </cell>
          <cell r="BB370" t="str">
            <v>ARC0279491 - Renewal</v>
          </cell>
          <cell r="BC370" t="str">
            <v>M</v>
          </cell>
          <cell r="BE370" t="str">
            <v>N</v>
          </cell>
          <cell r="BF370"/>
          <cell r="BG370" t="str">
            <v>lasevers@ucsd.edu</v>
          </cell>
          <cell r="BI370">
            <v>0</v>
          </cell>
          <cell r="BJ370">
            <v>31120</v>
          </cell>
          <cell r="BK370">
            <v>11666.67</v>
          </cell>
          <cell r="BL370">
            <v>8166.67</v>
          </cell>
          <cell r="BM370">
            <v>3500</v>
          </cell>
          <cell r="BN370"/>
          <cell r="BR370">
            <v>67.05</v>
          </cell>
          <cell r="BS370">
            <v>3146.6565000000001</v>
          </cell>
        </row>
        <row r="371">
          <cell r="A371">
            <v>2021</v>
          </cell>
          <cell r="B371">
            <v>311</v>
          </cell>
          <cell r="C371" t="str">
            <v>Peds</v>
          </cell>
          <cell r="D371" t="str">
            <v>Neona</v>
          </cell>
          <cell r="F371" t="str">
            <v>Colston</v>
          </cell>
          <cell r="G371" t="str">
            <v>MSP</v>
          </cell>
          <cell r="H371" t="str">
            <v>Active</v>
          </cell>
          <cell r="I371">
            <v>10370840</v>
          </cell>
          <cell r="J371" t="e">
            <v>#N/A</v>
          </cell>
          <cell r="K371" t="str">
            <v>Odumade, Oludare</v>
          </cell>
          <cell r="L371" t="str">
            <v>Odumade</v>
          </cell>
          <cell r="M371" t="str">
            <v>Oludare</v>
          </cell>
          <cell r="N371">
            <v>44013</v>
          </cell>
          <cell r="O371">
            <v>44377</v>
          </cell>
          <cell r="P371" t="str">
            <v>0772</v>
          </cell>
          <cell r="Q371" t="str">
            <v>MSP</v>
          </cell>
          <cell r="R371">
            <v>40656824</v>
          </cell>
          <cell r="S371" t="str">
            <v/>
          </cell>
          <cell r="T371" t="str">
            <v>NA</v>
          </cell>
          <cell r="V371">
            <v>91900</v>
          </cell>
          <cell r="W371">
            <v>0.2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91900</v>
          </cell>
          <cell r="AC371">
            <v>0</v>
          </cell>
          <cell r="AD371">
            <v>0</v>
          </cell>
          <cell r="AE371">
            <v>91900</v>
          </cell>
          <cell r="AF371">
            <v>91900</v>
          </cell>
          <cell r="AG371">
            <v>0.2</v>
          </cell>
          <cell r="AH371">
            <v>18380</v>
          </cell>
          <cell r="AI371">
            <v>0</v>
          </cell>
          <cell r="AJ371"/>
          <cell r="AK371"/>
          <cell r="AN371"/>
          <cell r="AO371"/>
          <cell r="AP371"/>
          <cell r="AR371">
            <v>18380</v>
          </cell>
          <cell r="AS371">
            <v>44013</v>
          </cell>
          <cell r="AT371">
            <v>44377</v>
          </cell>
          <cell r="AU371" t="str">
            <v>MSP with PNZ and PSZ</v>
          </cell>
          <cell r="AV371">
            <v>43931</v>
          </cell>
          <cell r="AW371" t="str">
            <v>Reyes, J.</v>
          </cell>
          <cell r="BB371" t="str">
            <v>ARC0273268</v>
          </cell>
          <cell r="BC371" t="str">
            <v>D</v>
          </cell>
          <cell r="BE371" t="str">
            <v>N</v>
          </cell>
          <cell r="BF371" t="str">
            <v>Sub 2</v>
          </cell>
          <cell r="BG371" t="str">
            <v>oodumade@ucsd.edu</v>
          </cell>
          <cell r="BI371">
            <v>0</v>
          </cell>
          <cell r="BJ371">
            <v>31121</v>
          </cell>
          <cell r="BK371" t="str">
            <v>EcoTime</v>
          </cell>
          <cell r="BL371">
            <v>1531.67</v>
          </cell>
          <cell r="BM371">
            <v>0</v>
          </cell>
          <cell r="BN371"/>
          <cell r="BR371">
            <v>44.01</v>
          </cell>
          <cell r="BS371" t="e">
            <v>#N/A</v>
          </cell>
        </row>
        <row r="372">
          <cell r="A372">
            <v>2021</v>
          </cell>
          <cell r="B372">
            <v>311</v>
          </cell>
          <cell r="C372" t="str">
            <v>Peds</v>
          </cell>
          <cell r="D372" t="str">
            <v>Neona</v>
          </cell>
          <cell r="F372" t="str">
            <v>Colston</v>
          </cell>
          <cell r="G372" t="str">
            <v>MSP</v>
          </cell>
          <cell r="H372" t="str">
            <v>Active</v>
          </cell>
          <cell r="I372">
            <v>10370917</v>
          </cell>
          <cell r="J372" t="e">
            <v>#N/A</v>
          </cell>
          <cell r="K372" t="str">
            <v>Fleming, Sarah</v>
          </cell>
          <cell r="L372" t="str">
            <v>Fleming</v>
          </cell>
          <cell r="M372" t="str">
            <v>Sarah</v>
          </cell>
          <cell r="N372">
            <v>44013</v>
          </cell>
          <cell r="O372">
            <v>44377</v>
          </cell>
          <cell r="P372" t="str">
            <v>0770</v>
          </cell>
          <cell r="Q372" t="str">
            <v>MSP</v>
          </cell>
          <cell r="R372">
            <v>40656940</v>
          </cell>
          <cell r="S372" t="str">
            <v/>
          </cell>
          <cell r="T372" t="str">
            <v>NA</v>
          </cell>
          <cell r="V372">
            <v>217000</v>
          </cell>
          <cell r="W372">
            <v>1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217000</v>
          </cell>
          <cell r="AC372">
            <v>93000</v>
          </cell>
          <cell r="AD372">
            <v>0</v>
          </cell>
          <cell r="AE372">
            <v>310000</v>
          </cell>
          <cell r="AF372">
            <v>310000</v>
          </cell>
          <cell r="AG372">
            <v>1</v>
          </cell>
          <cell r="AH372">
            <v>310000</v>
          </cell>
          <cell r="AI372">
            <v>0</v>
          </cell>
          <cell r="AJ372"/>
          <cell r="AK372"/>
          <cell r="AN372"/>
          <cell r="AO372"/>
          <cell r="AP372"/>
          <cell r="AR372">
            <v>310000</v>
          </cell>
          <cell r="AS372">
            <v>44013</v>
          </cell>
          <cell r="AT372">
            <v>44377</v>
          </cell>
          <cell r="AU372" t="str">
            <v>MSP with PNZ and PSZ</v>
          </cell>
          <cell r="AV372">
            <v>43921</v>
          </cell>
          <cell r="AW372" t="str">
            <v>Colston, S.</v>
          </cell>
          <cell r="BB372" t="str">
            <v>ARC0273594 - Renewal</v>
          </cell>
          <cell r="BC372" t="str">
            <v>M</v>
          </cell>
          <cell r="BE372" t="str">
            <v>N</v>
          </cell>
          <cell r="BF372"/>
          <cell r="BG372" t="str">
            <v>sefleming@ucsd.edu</v>
          </cell>
          <cell r="BH372" t="str">
            <v>Rady's - Neon - Report in MTE (Oct 18)</v>
          </cell>
          <cell r="BI372">
            <v>1</v>
          </cell>
          <cell r="BJ372">
            <v>31100</v>
          </cell>
          <cell r="BK372">
            <v>25833.33</v>
          </cell>
          <cell r="BL372">
            <v>18083.330000000002</v>
          </cell>
          <cell r="BM372">
            <v>7750</v>
          </cell>
          <cell r="BN372"/>
          <cell r="BR372">
            <v>148.47</v>
          </cell>
          <cell r="BS372">
            <v>15430.4871</v>
          </cell>
        </row>
        <row r="373">
          <cell r="A373">
            <v>2021</v>
          </cell>
          <cell r="B373">
            <v>311</v>
          </cell>
          <cell r="C373" t="str">
            <v>Peds</v>
          </cell>
          <cell r="D373" t="str">
            <v>Neona</v>
          </cell>
          <cell r="F373" t="str">
            <v>Colston</v>
          </cell>
          <cell r="G373" t="str">
            <v>MSP</v>
          </cell>
          <cell r="H373" t="str">
            <v>Active</v>
          </cell>
          <cell r="I373">
            <v>10375308</v>
          </cell>
          <cell r="J373" t="e">
            <v>#N/A</v>
          </cell>
          <cell r="K373" t="str">
            <v>Lyubasyuk, Vera</v>
          </cell>
          <cell r="L373" t="str">
            <v>Lyubasyuk</v>
          </cell>
          <cell r="M373" t="str">
            <v>Vera</v>
          </cell>
          <cell r="N373">
            <v>43931</v>
          </cell>
          <cell r="O373">
            <v>44295</v>
          </cell>
          <cell r="P373" t="str">
            <v>0772</v>
          </cell>
          <cell r="Q373" t="str">
            <v>MSP</v>
          </cell>
          <cell r="R373">
            <v>40650614</v>
          </cell>
          <cell r="S373" t="str">
            <v/>
          </cell>
          <cell r="T373" t="str">
            <v>NA</v>
          </cell>
          <cell r="V373">
            <v>91900</v>
          </cell>
          <cell r="W373">
            <v>0.2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91900</v>
          </cell>
          <cell r="AC373">
            <v>0</v>
          </cell>
          <cell r="AD373">
            <v>0</v>
          </cell>
          <cell r="AE373">
            <v>91900</v>
          </cell>
          <cell r="AF373">
            <v>91900</v>
          </cell>
          <cell r="AG373">
            <v>0.2</v>
          </cell>
          <cell r="AH373">
            <v>18380</v>
          </cell>
          <cell r="AI373">
            <v>0</v>
          </cell>
          <cell r="AJ373"/>
          <cell r="AK373"/>
          <cell r="AN373"/>
          <cell r="AO373"/>
          <cell r="AP373"/>
          <cell r="AR373">
            <v>18380</v>
          </cell>
          <cell r="AS373">
            <v>43931</v>
          </cell>
          <cell r="AT373">
            <v>44295</v>
          </cell>
          <cell r="AU373" t="str">
            <v>MSP with PNZ and PSZ</v>
          </cell>
          <cell r="AV373">
            <v>43923</v>
          </cell>
          <cell r="AW373" t="str">
            <v>Taylor, J.</v>
          </cell>
          <cell r="BC373" t="str">
            <v>D</v>
          </cell>
          <cell r="BE373" t="str">
            <v>Y</v>
          </cell>
          <cell r="BF373" t="str">
            <v>Sub 2</v>
          </cell>
          <cell r="BG373" t="str">
            <v>vdebelynska@ucsd.edu</v>
          </cell>
          <cell r="BI373">
            <v>0</v>
          </cell>
          <cell r="BJ373">
            <v>31120</v>
          </cell>
          <cell r="BK373" t="str">
            <v>EcoTime</v>
          </cell>
          <cell r="BL373">
            <v>1531.67</v>
          </cell>
          <cell r="BM373">
            <v>0</v>
          </cell>
          <cell r="BN373"/>
          <cell r="BR373">
            <v>44.01</v>
          </cell>
          <cell r="BS373" t="e">
            <v>#N/A</v>
          </cell>
        </row>
        <row r="374">
          <cell r="A374">
            <v>2021</v>
          </cell>
          <cell r="B374">
            <v>311</v>
          </cell>
          <cell r="C374" t="str">
            <v>Peds</v>
          </cell>
          <cell r="D374" t="str">
            <v>Neona</v>
          </cell>
          <cell r="F374" t="str">
            <v>Colston</v>
          </cell>
          <cell r="G374" t="str">
            <v>MSP</v>
          </cell>
          <cell r="I374">
            <v>10432921</v>
          </cell>
          <cell r="J374" t="e">
            <v>#N/A</v>
          </cell>
          <cell r="K374" t="str">
            <v>Kumbhat, Neha</v>
          </cell>
          <cell r="L374" t="str">
            <v>Kumbhat</v>
          </cell>
          <cell r="M374" t="str">
            <v>Neha</v>
          </cell>
          <cell r="N374">
            <v>44013</v>
          </cell>
          <cell r="O374">
            <v>44377</v>
          </cell>
          <cell r="P374" t="str">
            <v>0771</v>
          </cell>
          <cell r="Q374" t="str">
            <v>MSP</v>
          </cell>
          <cell r="R374">
            <v>40715291</v>
          </cell>
          <cell r="S374" t="str">
            <v/>
          </cell>
          <cell r="T374" t="str">
            <v>NA</v>
          </cell>
          <cell r="V374">
            <v>133000</v>
          </cell>
          <cell r="W374">
            <v>1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133000</v>
          </cell>
          <cell r="AC374">
            <v>57000</v>
          </cell>
          <cell r="AD374">
            <v>0</v>
          </cell>
          <cell r="AE374">
            <v>190000</v>
          </cell>
          <cell r="AF374">
            <v>190000</v>
          </cell>
          <cell r="AG374">
            <v>1</v>
          </cell>
          <cell r="AH374">
            <v>190000</v>
          </cell>
          <cell r="AI374">
            <v>0</v>
          </cell>
          <cell r="AJ374"/>
          <cell r="AK374"/>
          <cell r="AN374"/>
          <cell r="AO374"/>
          <cell r="AP374"/>
          <cell r="AR374">
            <v>190000</v>
          </cell>
          <cell r="AS374">
            <v>44013</v>
          </cell>
          <cell r="AT374">
            <v>44377</v>
          </cell>
          <cell r="AU374" t="str">
            <v>MSP with PNZ and PSZ</v>
          </cell>
          <cell r="AV374">
            <v>44001</v>
          </cell>
          <cell r="BB374" t="str">
            <v>ARC0285617 - New MSP</v>
          </cell>
          <cell r="BC374" t="str">
            <v>Y</v>
          </cell>
          <cell r="BE374" t="str">
            <v>Y</v>
          </cell>
          <cell r="BF374"/>
          <cell r="BG374" t="str">
            <v>nkumbhat@alumni.stanford.edu</v>
          </cell>
          <cell r="BI374">
            <v>0</v>
          </cell>
          <cell r="BK374">
            <v>15833.33</v>
          </cell>
          <cell r="BL374">
            <v>11083.33</v>
          </cell>
          <cell r="BM374">
            <v>4750</v>
          </cell>
          <cell r="BN374"/>
          <cell r="BR374">
            <v>91</v>
          </cell>
          <cell r="BS374">
            <v>5796.7</v>
          </cell>
        </row>
        <row r="375">
          <cell r="A375">
            <v>2021</v>
          </cell>
          <cell r="B375">
            <v>311</v>
          </cell>
          <cell r="C375" t="str">
            <v>Peds</v>
          </cell>
          <cell r="D375" t="str">
            <v>Nephr</v>
          </cell>
          <cell r="F375" t="str">
            <v>Colston</v>
          </cell>
          <cell r="G375" t="str">
            <v>MSP</v>
          </cell>
          <cell r="H375" t="str">
            <v>Active</v>
          </cell>
          <cell r="I375">
            <v>10369094</v>
          </cell>
          <cell r="J375" t="e">
            <v>#N/A</v>
          </cell>
          <cell r="K375" t="str">
            <v>Gunta, Sujana</v>
          </cell>
          <cell r="L375" t="str">
            <v>Gunta</v>
          </cell>
          <cell r="M375" t="str">
            <v>Sujana</v>
          </cell>
          <cell r="N375">
            <v>44013</v>
          </cell>
          <cell r="O375">
            <v>44377</v>
          </cell>
          <cell r="P375" t="str">
            <v>0771</v>
          </cell>
          <cell r="Q375" t="str">
            <v>MSP</v>
          </cell>
          <cell r="R375">
            <v>40654104</v>
          </cell>
          <cell r="S375" t="str">
            <v/>
          </cell>
          <cell r="T375" t="str">
            <v>NA</v>
          </cell>
          <cell r="V375">
            <v>117600</v>
          </cell>
          <cell r="W375">
            <v>0.43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117600</v>
          </cell>
          <cell r="AC375">
            <v>50400</v>
          </cell>
          <cell r="AD375">
            <v>0</v>
          </cell>
          <cell r="AE375">
            <v>168000</v>
          </cell>
          <cell r="AF375">
            <v>168000</v>
          </cell>
          <cell r="AG375">
            <v>0.43</v>
          </cell>
          <cell r="AH375">
            <v>72240</v>
          </cell>
          <cell r="AI375">
            <v>0</v>
          </cell>
          <cell r="AJ375"/>
          <cell r="AK375"/>
          <cell r="AN375"/>
          <cell r="AO375"/>
          <cell r="AP375"/>
          <cell r="AR375">
            <v>72240</v>
          </cell>
          <cell r="AS375">
            <v>44013</v>
          </cell>
          <cell r="AT375">
            <v>44377</v>
          </cell>
          <cell r="AU375" t="str">
            <v>MSP with PNZ and PSZ</v>
          </cell>
          <cell r="AV375">
            <v>43994</v>
          </cell>
          <cell r="BB375" t="str">
            <v>ARC0273462 - Renewal</v>
          </cell>
          <cell r="BC375" t="str">
            <v>D</v>
          </cell>
          <cell r="BE375" t="str">
            <v>N</v>
          </cell>
          <cell r="BF375" t="str">
            <v>Sub 2</v>
          </cell>
          <cell r="BG375" t="str">
            <v>sgunta@ucsd.edu</v>
          </cell>
          <cell r="BI375">
            <v>1</v>
          </cell>
          <cell r="BJ375">
            <v>31100</v>
          </cell>
          <cell r="BK375" t="str">
            <v>EcoTime</v>
          </cell>
          <cell r="BL375">
            <v>4214</v>
          </cell>
          <cell r="BM375">
            <v>1806</v>
          </cell>
          <cell r="BN375"/>
          <cell r="BR375">
            <v>80.459999999999994</v>
          </cell>
          <cell r="BS375" t="e">
            <v>#N/A</v>
          </cell>
        </row>
        <row r="376">
          <cell r="A376">
            <v>2021</v>
          </cell>
          <cell r="B376">
            <v>311</v>
          </cell>
          <cell r="C376" t="str">
            <v>Peds</v>
          </cell>
          <cell r="D376" t="str">
            <v>NewNu</v>
          </cell>
          <cell r="F376" t="str">
            <v>Colston</v>
          </cell>
          <cell r="G376" t="str">
            <v>MSP</v>
          </cell>
          <cell r="H376" t="str">
            <v>Active</v>
          </cell>
          <cell r="I376">
            <v>10360971</v>
          </cell>
          <cell r="J376" t="e">
            <v>#N/A</v>
          </cell>
          <cell r="K376" t="str">
            <v>Silva, Richard</v>
          </cell>
          <cell r="L376" t="str">
            <v>Silva</v>
          </cell>
          <cell r="M376" t="str">
            <v>Richard</v>
          </cell>
          <cell r="N376">
            <v>44013</v>
          </cell>
          <cell r="O376">
            <v>44377</v>
          </cell>
          <cell r="P376" t="str">
            <v>0771</v>
          </cell>
          <cell r="Q376" t="str">
            <v>MSP</v>
          </cell>
          <cell r="R376">
            <v>40642761</v>
          </cell>
          <cell r="S376" t="str">
            <v/>
          </cell>
          <cell r="T376" t="str">
            <v>NA</v>
          </cell>
          <cell r="V376">
            <v>155000</v>
          </cell>
          <cell r="W376">
            <v>1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155000</v>
          </cell>
          <cell r="AC376">
            <v>0</v>
          </cell>
          <cell r="AD376">
            <v>0</v>
          </cell>
          <cell r="AE376">
            <v>155000</v>
          </cell>
          <cell r="AF376">
            <v>155000</v>
          </cell>
          <cell r="AG376">
            <v>1</v>
          </cell>
          <cell r="AH376">
            <v>155000</v>
          </cell>
          <cell r="AI376">
            <v>0</v>
          </cell>
          <cell r="AJ376"/>
          <cell r="AK376"/>
          <cell r="AN376"/>
          <cell r="AO376"/>
          <cell r="AP376"/>
          <cell r="AR376">
            <v>155000</v>
          </cell>
          <cell r="AS376">
            <v>44013</v>
          </cell>
          <cell r="AT376">
            <v>44377</v>
          </cell>
          <cell r="AU376" t="str">
            <v>MSP with PNZ and PSZ</v>
          </cell>
          <cell r="AV376">
            <v>43985</v>
          </cell>
          <cell r="AW376" t="str">
            <v>Colston, S.</v>
          </cell>
          <cell r="BB376" t="str">
            <v>ARC0283876 - Renewal</v>
          </cell>
          <cell r="BC376" t="str">
            <v>M</v>
          </cell>
          <cell r="BE376" t="str">
            <v>N</v>
          </cell>
          <cell r="BF376"/>
          <cell r="BG376" t="str">
            <v>risilva@ucsd.edu</v>
          </cell>
          <cell r="BI376">
            <v>0</v>
          </cell>
          <cell r="BJ376">
            <v>31100</v>
          </cell>
          <cell r="BK376">
            <v>12916.67</v>
          </cell>
          <cell r="BL376">
            <v>12916.67</v>
          </cell>
          <cell r="BM376">
            <v>0</v>
          </cell>
          <cell r="BN376"/>
          <cell r="BR376">
            <v>74.23</v>
          </cell>
          <cell r="BS376">
            <v>5510.0929000000006</v>
          </cell>
        </row>
        <row r="377">
          <cell r="A377">
            <v>2022</v>
          </cell>
          <cell r="B377">
            <v>311</v>
          </cell>
          <cell r="C377" t="str">
            <v>Peds</v>
          </cell>
          <cell r="D377" t="str">
            <v>ReMed</v>
          </cell>
          <cell r="F377" t="str">
            <v>Colston</v>
          </cell>
          <cell r="G377" t="str">
            <v>MSP</v>
          </cell>
          <cell r="H377" t="str">
            <v>Active</v>
          </cell>
          <cell r="I377">
            <v>10358939</v>
          </cell>
          <cell r="J377" t="e">
            <v>#N/A</v>
          </cell>
          <cell r="K377" t="str">
            <v>Chen, Eulalia Cheng</v>
          </cell>
          <cell r="L377" t="str">
            <v>Chen</v>
          </cell>
          <cell r="M377" t="str">
            <v>Eulalia Cheng</v>
          </cell>
          <cell r="N377">
            <v>44080</v>
          </cell>
          <cell r="O377">
            <v>44444</v>
          </cell>
          <cell r="P377" t="str">
            <v>0771</v>
          </cell>
          <cell r="Q377" t="str">
            <v>MSP</v>
          </cell>
          <cell r="R377">
            <v>40645034</v>
          </cell>
          <cell r="S377" t="str">
            <v/>
          </cell>
          <cell r="T377" t="str">
            <v>NA</v>
          </cell>
          <cell r="V377">
            <v>143216</v>
          </cell>
          <cell r="W377">
            <v>0.5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143216</v>
          </cell>
          <cell r="AC377">
            <v>46784</v>
          </cell>
          <cell r="AD377">
            <v>0</v>
          </cell>
          <cell r="AE377">
            <v>190000</v>
          </cell>
          <cell r="AF377">
            <v>190000</v>
          </cell>
          <cell r="AG377">
            <v>0.5</v>
          </cell>
          <cell r="AH377">
            <v>95000</v>
          </cell>
          <cell r="AI377">
            <v>0</v>
          </cell>
          <cell r="AJ377"/>
          <cell r="AK377"/>
          <cell r="AN377"/>
          <cell r="AO377"/>
          <cell r="AP377"/>
          <cell r="AR377">
            <v>95000</v>
          </cell>
          <cell r="AS377">
            <v>44080</v>
          </cell>
          <cell r="AT377">
            <v>44444</v>
          </cell>
          <cell r="AU377" t="str">
            <v>MSP with PNZ and PSZ</v>
          </cell>
          <cell r="AV377">
            <v>44063</v>
          </cell>
          <cell r="BB377" t="str">
            <v>ARC0284235 - Renewal</v>
          </cell>
          <cell r="BC377" t="str">
            <v>M</v>
          </cell>
          <cell r="BE377" t="str">
            <v>N</v>
          </cell>
          <cell r="BF377"/>
          <cell r="BG377" t="str">
            <v>eucheng@ucsd.edu</v>
          </cell>
          <cell r="BH377" t="str">
            <v>Rady's - Pulmon</v>
          </cell>
          <cell r="BI377">
            <v>1</v>
          </cell>
          <cell r="BJ377">
            <v>31100</v>
          </cell>
          <cell r="BK377">
            <v>7916.67</v>
          </cell>
          <cell r="BL377">
            <v>5967.33</v>
          </cell>
          <cell r="BM377">
            <v>1949.33</v>
          </cell>
          <cell r="BN377"/>
          <cell r="BR377">
            <v>91</v>
          </cell>
          <cell r="BS377">
            <v>6241.6900000000005</v>
          </cell>
        </row>
        <row r="378">
          <cell r="A378">
            <v>2021</v>
          </cell>
          <cell r="B378">
            <v>311</v>
          </cell>
          <cell r="C378" t="str">
            <v>Peds</v>
          </cell>
          <cell r="D378" t="str">
            <v>ReMed</v>
          </cell>
          <cell r="F378" t="str">
            <v>Colston</v>
          </cell>
          <cell r="G378" t="str">
            <v>MSP</v>
          </cell>
          <cell r="H378" t="str">
            <v>Active</v>
          </cell>
          <cell r="I378">
            <v>10365980</v>
          </cell>
          <cell r="J378" t="e">
            <v>#N/A</v>
          </cell>
          <cell r="K378" t="str">
            <v>Siew, Ruth</v>
          </cell>
          <cell r="L378" t="str">
            <v>Siew</v>
          </cell>
          <cell r="M378" t="str">
            <v>Ruth</v>
          </cell>
          <cell r="N378">
            <v>44013</v>
          </cell>
          <cell r="O378">
            <v>44377</v>
          </cell>
          <cell r="P378" t="str">
            <v>0772</v>
          </cell>
          <cell r="Q378" t="str">
            <v>MSP</v>
          </cell>
          <cell r="R378">
            <v>40659502</v>
          </cell>
          <cell r="S378" t="str">
            <v/>
          </cell>
          <cell r="T378" t="str">
            <v>NA</v>
          </cell>
          <cell r="V378">
            <v>130000</v>
          </cell>
          <cell r="W378">
            <v>1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130000</v>
          </cell>
          <cell r="AC378">
            <v>0</v>
          </cell>
          <cell r="AD378">
            <v>0</v>
          </cell>
          <cell r="AE378">
            <v>130000</v>
          </cell>
          <cell r="AF378">
            <v>130000</v>
          </cell>
          <cell r="AG378">
            <v>1</v>
          </cell>
          <cell r="AH378">
            <v>130000</v>
          </cell>
          <cell r="AI378">
            <v>0</v>
          </cell>
          <cell r="AJ378"/>
          <cell r="AK378"/>
          <cell r="AN378"/>
          <cell r="AO378"/>
          <cell r="AP378"/>
          <cell r="AR378">
            <v>130000</v>
          </cell>
          <cell r="AS378">
            <v>44013</v>
          </cell>
          <cell r="AT378">
            <v>44377</v>
          </cell>
          <cell r="AU378" t="str">
            <v>MSP with PNZ and PSZ</v>
          </cell>
          <cell r="AV378">
            <v>43934</v>
          </cell>
          <cell r="AW378" t="str">
            <v>Reyes, J.</v>
          </cell>
          <cell r="BB378" t="str">
            <v>ARC0273250</v>
          </cell>
          <cell r="BC378" t="str">
            <v>M</v>
          </cell>
          <cell r="BE378" t="str">
            <v>N</v>
          </cell>
          <cell r="BF378"/>
          <cell r="BG378" t="str">
            <v>rsiew@ucsd.edu</v>
          </cell>
          <cell r="BI378">
            <v>1</v>
          </cell>
          <cell r="BJ378">
            <v>31100</v>
          </cell>
          <cell r="BK378">
            <v>10833.33</v>
          </cell>
          <cell r="BL378">
            <v>10833.33</v>
          </cell>
          <cell r="BM378">
            <v>0</v>
          </cell>
          <cell r="BN378"/>
          <cell r="BR378">
            <v>62.26</v>
          </cell>
          <cell r="BS378">
            <v>3876.3075999999996</v>
          </cell>
        </row>
        <row r="379">
          <cell r="A379">
            <v>2021</v>
          </cell>
          <cell r="B379">
            <v>312</v>
          </cell>
          <cell r="C379" t="str">
            <v>Surgery</v>
          </cell>
          <cell r="D379" t="str">
            <v>NA</v>
          </cell>
          <cell r="E379" t="str">
            <v>370</v>
          </cell>
          <cell r="F379" t="str">
            <v>Colston</v>
          </cell>
          <cell r="G379" t="str">
            <v>MSP</v>
          </cell>
          <cell r="I379">
            <v>10289289</v>
          </cell>
          <cell r="J379" t="e">
            <v>#N/A</v>
          </cell>
          <cell r="K379" t="str">
            <v>Abedi, Garen</v>
          </cell>
          <cell r="L379" t="str">
            <v>Abedi</v>
          </cell>
          <cell r="M379" t="str">
            <v>Garen</v>
          </cell>
          <cell r="N379">
            <v>44013</v>
          </cell>
          <cell r="O379">
            <v>44377</v>
          </cell>
          <cell r="P379" t="str">
            <v>0772</v>
          </cell>
          <cell r="Q379" t="str">
            <v>MSP</v>
          </cell>
          <cell r="R379">
            <v>40729871</v>
          </cell>
          <cell r="S379" t="str">
            <v/>
          </cell>
          <cell r="T379" t="str">
            <v>NA</v>
          </cell>
          <cell r="V379">
            <v>91900</v>
          </cell>
          <cell r="W379">
            <v>1.66E-2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91900</v>
          </cell>
          <cell r="AC379">
            <v>0</v>
          </cell>
          <cell r="AD379">
            <v>0</v>
          </cell>
          <cell r="AE379">
            <v>91900</v>
          </cell>
          <cell r="AF379">
            <v>91900</v>
          </cell>
          <cell r="AG379">
            <v>1.66E-2</v>
          </cell>
          <cell r="AH379">
            <v>1525.54</v>
          </cell>
          <cell r="AI379">
            <v>0</v>
          </cell>
          <cell r="AJ379"/>
          <cell r="AK379"/>
          <cell r="AN379"/>
          <cell r="AO379"/>
          <cell r="AP379"/>
          <cell r="AR379">
            <v>1525.54</v>
          </cell>
          <cell r="AS379">
            <v>44013</v>
          </cell>
          <cell r="AT379">
            <v>44377</v>
          </cell>
          <cell r="AU379" t="str">
            <v>MSP without incentive</v>
          </cell>
          <cell r="AV379">
            <v>43990</v>
          </cell>
          <cell r="BB379" t="str">
            <v>ARC0279152</v>
          </cell>
          <cell r="BC379" t="str">
            <v>N</v>
          </cell>
          <cell r="BE379" t="str">
            <v>Y</v>
          </cell>
          <cell r="BF379"/>
          <cell r="BG379" t="str">
            <v>gabedi@ucsd.edu</v>
          </cell>
          <cell r="BI379">
            <v>0</v>
          </cell>
          <cell r="BK379">
            <v>127.13</v>
          </cell>
          <cell r="BL379">
            <v>127.13</v>
          </cell>
          <cell r="BM379">
            <v>0</v>
          </cell>
          <cell r="BN379"/>
          <cell r="BR379">
            <v>44.01</v>
          </cell>
          <cell r="BS379" t="e">
            <v>#N/A</v>
          </cell>
        </row>
        <row r="380">
          <cell r="A380">
            <v>2021</v>
          </cell>
          <cell r="B380">
            <v>312</v>
          </cell>
          <cell r="C380" t="str">
            <v>Surgery</v>
          </cell>
          <cell r="D380" t="str">
            <v>NA</v>
          </cell>
          <cell r="F380" t="str">
            <v>Colston</v>
          </cell>
          <cell r="G380" t="str">
            <v>MSP</v>
          </cell>
          <cell r="I380">
            <v>10349909</v>
          </cell>
          <cell r="J380" t="e">
            <v>#N/A</v>
          </cell>
          <cell r="K380" t="str">
            <v>Wong, Alvin</v>
          </cell>
          <cell r="L380" t="str">
            <v>Wong</v>
          </cell>
          <cell r="M380" t="str">
            <v>Alvin</v>
          </cell>
          <cell r="N380">
            <v>44013</v>
          </cell>
          <cell r="O380">
            <v>44377</v>
          </cell>
          <cell r="P380" t="str">
            <v>0772</v>
          </cell>
          <cell r="Q380" t="str">
            <v>MSP</v>
          </cell>
          <cell r="R380">
            <v>40714584</v>
          </cell>
          <cell r="S380" t="str">
            <v/>
          </cell>
          <cell r="T380" t="str">
            <v>NA</v>
          </cell>
          <cell r="V380">
            <v>91900</v>
          </cell>
          <cell r="W380">
            <v>0.05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91900</v>
          </cell>
          <cell r="AC380">
            <v>0</v>
          </cell>
          <cell r="AD380">
            <v>0</v>
          </cell>
          <cell r="AE380">
            <v>91900</v>
          </cell>
          <cell r="AF380">
            <v>91900</v>
          </cell>
          <cell r="AG380">
            <v>0.05</v>
          </cell>
          <cell r="AH380">
            <v>4595</v>
          </cell>
          <cell r="AI380">
            <v>0</v>
          </cell>
          <cell r="AJ380"/>
          <cell r="AK380"/>
          <cell r="AN380"/>
          <cell r="AO380"/>
          <cell r="AP380"/>
          <cell r="AR380">
            <v>4595</v>
          </cell>
          <cell r="AS380">
            <v>44013</v>
          </cell>
          <cell r="AT380">
            <v>44377</v>
          </cell>
          <cell r="AU380" t="str">
            <v>MSP with PSZ only</v>
          </cell>
          <cell r="AV380">
            <v>43952</v>
          </cell>
          <cell r="AW380" t="str">
            <v>Colston, S.</v>
          </cell>
          <cell r="BB380" t="str">
            <v>ARC0278243 - New MSP</v>
          </cell>
          <cell r="BC380" t="str">
            <v>N</v>
          </cell>
          <cell r="BE380" t="str">
            <v>Y</v>
          </cell>
          <cell r="BF380" t="str">
            <v>Sub 2</v>
          </cell>
          <cell r="BG380" t="str">
            <v>a8wong@ucsd.edu</v>
          </cell>
          <cell r="BI380">
            <v>0</v>
          </cell>
          <cell r="BK380" t="str">
            <v>EcoTime</v>
          </cell>
          <cell r="BL380">
            <v>382.92</v>
          </cell>
          <cell r="BM380">
            <v>0</v>
          </cell>
          <cell r="BN380"/>
          <cell r="BR380">
            <v>44.01</v>
          </cell>
          <cell r="BS380" t="e">
            <v>#N/A</v>
          </cell>
        </row>
        <row r="381">
          <cell r="A381">
            <v>2022</v>
          </cell>
          <cell r="B381">
            <v>312</v>
          </cell>
          <cell r="C381" t="str">
            <v>Surgery</v>
          </cell>
          <cell r="D381" t="str">
            <v>NA</v>
          </cell>
          <cell r="F381" t="str">
            <v>Colston</v>
          </cell>
          <cell r="G381" t="str">
            <v>MSP</v>
          </cell>
          <cell r="H381" t="str">
            <v>Active</v>
          </cell>
          <cell r="I381">
            <v>10358323</v>
          </cell>
          <cell r="J381" t="e">
            <v>#N/A</v>
          </cell>
          <cell r="K381" t="str">
            <v>Abbadessa, Benjamin</v>
          </cell>
          <cell r="L381" t="str">
            <v>Abbadessa</v>
          </cell>
          <cell r="M381" t="str">
            <v>Benjamin</v>
          </cell>
          <cell r="N381">
            <v>44044</v>
          </cell>
          <cell r="O381">
            <v>44408</v>
          </cell>
          <cell r="P381" t="str">
            <v>0772</v>
          </cell>
          <cell r="Q381" t="str">
            <v>MSP</v>
          </cell>
          <cell r="R381">
            <v>40646583</v>
          </cell>
          <cell r="S381" t="str">
            <v/>
          </cell>
          <cell r="T381" t="str">
            <v>NA</v>
          </cell>
          <cell r="V381">
            <v>186234</v>
          </cell>
          <cell r="W381">
            <v>1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186234</v>
          </cell>
          <cell r="AC381">
            <v>72066</v>
          </cell>
          <cell r="AD381">
            <v>0</v>
          </cell>
          <cell r="AE381">
            <v>258300</v>
          </cell>
          <cell r="AF381">
            <v>258300</v>
          </cell>
          <cell r="AG381">
            <v>1</v>
          </cell>
          <cell r="AH381">
            <v>258300</v>
          </cell>
          <cell r="AI381">
            <v>0</v>
          </cell>
          <cell r="AJ381"/>
          <cell r="AK381"/>
          <cell r="AN381"/>
          <cell r="AO381"/>
          <cell r="AP381"/>
          <cell r="AR381">
            <v>258300</v>
          </cell>
          <cell r="AS381">
            <v>44044</v>
          </cell>
          <cell r="AT381">
            <v>44408</v>
          </cell>
          <cell r="AU381" t="str">
            <v>MSP with PNZ and PSZ</v>
          </cell>
          <cell r="AV381">
            <v>44039</v>
          </cell>
          <cell r="BB381" t="str">
            <v>ARC0279517 - Renewal</v>
          </cell>
          <cell r="BC381" t="str">
            <v>Y</v>
          </cell>
          <cell r="BD381" t="str">
            <v>Castillo</v>
          </cell>
          <cell r="BE381" t="str">
            <v>Y</v>
          </cell>
          <cell r="BF381"/>
          <cell r="BG381" t="str">
            <v>babbadessa@ucsd.edu</v>
          </cell>
          <cell r="BI381">
            <v>0</v>
          </cell>
          <cell r="BJ381">
            <v>31220</v>
          </cell>
          <cell r="BK381">
            <v>21525</v>
          </cell>
          <cell r="BL381">
            <v>15519.5</v>
          </cell>
          <cell r="BM381">
            <v>6005.5</v>
          </cell>
          <cell r="BN381"/>
          <cell r="BR381">
            <v>123.71</v>
          </cell>
          <cell r="BS381">
            <v>11033.694899999999</v>
          </cell>
        </row>
        <row r="382">
          <cell r="A382">
            <v>2021</v>
          </cell>
          <cell r="B382">
            <v>312</v>
          </cell>
          <cell r="C382" t="str">
            <v>Surgery</v>
          </cell>
          <cell r="D382" t="str">
            <v>NA</v>
          </cell>
          <cell r="F382" t="str">
            <v>Colston</v>
          </cell>
          <cell r="G382" t="str">
            <v>MSP</v>
          </cell>
          <cell r="H382" t="str">
            <v>Active</v>
          </cell>
          <cell r="I382">
            <v>10358598</v>
          </cell>
          <cell r="J382" t="e">
            <v>#N/A</v>
          </cell>
          <cell r="K382" t="str">
            <v>Sharma, Ashwyn Kamal</v>
          </cell>
          <cell r="L382" t="str">
            <v>Sharma</v>
          </cell>
          <cell r="M382" t="str">
            <v>Ashwyn</v>
          </cell>
          <cell r="N382">
            <v>44013</v>
          </cell>
          <cell r="O382">
            <v>44377</v>
          </cell>
          <cell r="P382" t="str">
            <v>0772</v>
          </cell>
          <cell r="Q382" t="str">
            <v>MSP</v>
          </cell>
          <cell r="R382">
            <v>40730760</v>
          </cell>
          <cell r="S382" t="str">
            <v/>
          </cell>
          <cell r="T382" t="str">
            <v>NA</v>
          </cell>
          <cell r="V382">
            <v>91900</v>
          </cell>
          <cell r="W382">
            <v>0.2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91900</v>
          </cell>
          <cell r="AC382">
            <v>0</v>
          </cell>
          <cell r="AD382">
            <v>0</v>
          </cell>
          <cell r="AE382">
            <v>91900</v>
          </cell>
          <cell r="AF382">
            <v>91900</v>
          </cell>
          <cell r="AG382">
            <v>0.2</v>
          </cell>
          <cell r="AH382">
            <v>18380</v>
          </cell>
          <cell r="AI382">
            <v>0</v>
          </cell>
          <cell r="AJ382"/>
          <cell r="AK382"/>
          <cell r="AN382"/>
          <cell r="AO382"/>
          <cell r="AP382"/>
          <cell r="AR382">
            <v>18380</v>
          </cell>
          <cell r="AS382">
            <v>44013</v>
          </cell>
          <cell r="AT382">
            <v>44377</v>
          </cell>
          <cell r="AU382" t="str">
            <v>MSP with PSZ only</v>
          </cell>
          <cell r="AV382">
            <v>44020</v>
          </cell>
          <cell r="AW382" t="str">
            <v>Colston, S.</v>
          </cell>
          <cell r="BB382" t="str">
            <v>ARC0284661 - New MSP</v>
          </cell>
          <cell r="BC382" t="str">
            <v>X</v>
          </cell>
          <cell r="BE382" t="str">
            <v>Y</v>
          </cell>
          <cell r="BF382" t="str">
            <v>Sub 2</v>
          </cell>
          <cell r="BG382" t="str">
            <v>aksharma@ucsd.edu</v>
          </cell>
          <cell r="BI382">
            <v>0</v>
          </cell>
          <cell r="BJ382">
            <v>31219</v>
          </cell>
          <cell r="BK382" t="str">
            <v>EcoTime</v>
          </cell>
          <cell r="BL382">
            <v>1531.67</v>
          </cell>
          <cell r="BM382">
            <v>0</v>
          </cell>
          <cell r="BN382"/>
          <cell r="BR382">
            <v>44.01</v>
          </cell>
          <cell r="BS382" t="e">
            <v>#N/A</v>
          </cell>
        </row>
        <row r="383">
          <cell r="A383">
            <v>2021</v>
          </cell>
          <cell r="B383">
            <v>312</v>
          </cell>
          <cell r="C383" t="str">
            <v>Surgery</v>
          </cell>
          <cell r="D383" t="str">
            <v>NA</v>
          </cell>
          <cell r="F383" t="str">
            <v>Colston</v>
          </cell>
          <cell r="G383" t="str">
            <v>MSP</v>
          </cell>
          <cell r="H383" t="str">
            <v>Active</v>
          </cell>
          <cell r="I383">
            <v>10358599</v>
          </cell>
          <cell r="J383" t="e">
            <v>#N/A</v>
          </cell>
          <cell r="K383" t="str">
            <v>Turner, Michael Anthony</v>
          </cell>
          <cell r="L383" t="str">
            <v>Turner</v>
          </cell>
          <cell r="M383" t="str">
            <v>Michael</v>
          </cell>
          <cell r="N383">
            <v>44013</v>
          </cell>
          <cell r="O383">
            <v>44377</v>
          </cell>
          <cell r="P383" t="str">
            <v>0772</v>
          </cell>
          <cell r="Q383" t="str">
            <v>MSP</v>
          </cell>
          <cell r="R383">
            <v>40730738</v>
          </cell>
          <cell r="S383" t="str">
            <v/>
          </cell>
          <cell r="T383" t="str">
            <v>NA</v>
          </cell>
          <cell r="V383">
            <v>91900</v>
          </cell>
          <cell r="W383">
            <v>0.2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91900</v>
          </cell>
          <cell r="AC383">
            <v>0</v>
          </cell>
          <cell r="AD383">
            <v>0</v>
          </cell>
          <cell r="AE383">
            <v>91900</v>
          </cell>
          <cell r="AF383">
            <v>91900</v>
          </cell>
          <cell r="AG383">
            <v>0.2</v>
          </cell>
          <cell r="AH383">
            <v>18380</v>
          </cell>
          <cell r="AI383">
            <v>0</v>
          </cell>
          <cell r="AJ383"/>
          <cell r="AK383"/>
          <cell r="AN383"/>
          <cell r="AO383"/>
          <cell r="AP383"/>
          <cell r="AR383">
            <v>18380</v>
          </cell>
          <cell r="AS383">
            <v>44013</v>
          </cell>
          <cell r="AT383">
            <v>44377</v>
          </cell>
          <cell r="AU383" t="str">
            <v>MSP with PNZ and PSZ</v>
          </cell>
          <cell r="AV383">
            <v>44011</v>
          </cell>
          <cell r="BB383" t="str">
            <v>ARC0284660 - New MSP</v>
          </cell>
          <cell r="BC383" t="str">
            <v>X</v>
          </cell>
          <cell r="BE383" t="str">
            <v>Y</v>
          </cell>
          <cell r="BF383" t="str">
            <v>Sub 2</v>
          </cell>
          <cell r="BG383" t="str">
            <v>maturner@ucsd.edu</v>
          </cell>
          <cell r="BI383">
            <v>0</v>
          </cell>
          <cell r="BJ383">
            <v>31219</v>
          </cell>
          <cell r="BK383" t="str">
            <v>EcoTime</v>
          </cell>
          <cell r="BL383">
            <v>1531.67</v>
          </cell>
          <cell r="BM383">
            <v>0</v>
          </cell>
          <cell r="BN383"/>
          <cell r="BR383">
            <v>44.01</v>
          </cell>
          <cell r="BS383" t="e">
            <v>#N/A</v>
          </cell>
        </row>
        <row r="384">
          <cell r="A384">
            <v>2022</v>
          </cell>
          <cell r="B384">
            <v>312</v>
          </cell>
          <cell r="C384" t="str">
            <v>Surgery</v>
          </cell>
          <cell r="D384" t="str">
            <v>NA</v>
          </cell>
          <cell r="F384" t="str">
            <v>Colston</v>
          </cell>
          <cell r="G384" t="str">
            <v>MSP</v>
          </cell>
          <cell r="H384" t="str">
            <v>Active</v>
          </cell>
          <cell r="I384">
            <v>10358794</v>
          </cell>
          <cell r="J384" t="e">
            <v>#N/A</v>
          </cell>
          <cell r="K384" t="str">
            <v>Keller, Benjamin Alan</v>
          </cell>
          <cell r="L384" t="str">
            <v>Keller</v>
          </cell>
          <cell r="M384" t="str">
            <v>Benjamin</v>
          </cell>
          <cell r="N384">
            <v>44075</v>
          </cell>
          <cell r="O384">
            <v>44439</v>
          </cell>
          <cell r="P384" t="str">
            <v>0771</v>
          </cell>
          <cell r="Q384" t="str">
            <v>MSP</v>
          </cell>
          <cell r="R384">
            <v>40744060</v>
          </cell>
          <cell r="S384" t="str">
            <v/>
          </cell>
          <cell r="T384" t="str">
            <v>NA</v>
          </cell>
          <cell r="V384">
            <v>182000</v>
          </cell>
          <cell r="W384">
            <v>1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182000</v>
          </cell>
          <cell r="AC384">
            <v>78000</v>
          </cell>
          <cell r="AD384">
            <v>0</v>
          </cell>
          <cell r="AE384">
            <v>260000</v>
          </cell>
          <cell r="AF384">
            <v>260000</v>
          </cell>
          <cell r="AG384">
            <v>1</v>
          </cell>
          <cell r="AH384">
            <v>260000</v>
          </cell>
          <cell r="AI384">
            <v>0</v>
          </cell>
          <cell r="AJ384"/>
          <cell r="AK384"/>
          <cell r="AN384"/>
          <cell r="AO384"/>
          <cell r="AP384"/>
          <cell r="AR384">
            <v>260000</v>
          </cell>
          <cell r="AS384">
            <v>44075</v>
          </cell>
          <cell r="AT384">
            <v>44439</v>
          </cell>
          <cell r="AU384" t="str">
            <v>MSP with PNZ and PSZ</v>
          </cell>
          <cell r="AV384"/>
          <cell r="BB384" t="str">
            <v>ARC0284035</v>
          </cell>
          <cell r="BC384" t="str">
            <v>X</v>
          </cell>
          <cell r="BE384" t="str">
            <v>Y</v>
          </cell>
          <cell r="BF384"/>
          <cell r="BG384" t="str">
            <v>bakeller@ucsd.edu</v>
          </cell>
          <cell r="BI384">
            <v>0</v>
          </cell>
          <cell r="BJ384">
            <v>31219</v>
          </cell>
          <cell r="BK384">
            <v>21666.67</v>
          </cell>
          <cell r="BL384">
            <v>15166.67</v>
          </cell>
          <cell r="BM384">
            <v>6500</v>
          </cell>
          <cell r="BN384"/>
          <cell r="BR384">
            <v>124.52</v>
          </cell>
          <cell r="BS384" t="e">
            <v>#N/A</v>
          </cell>
        </row>
        <row r="385">
          <cell r="A385">
            <v>2021</v>
          </cell>
          <cell r="B385">
            <v>312</v>
          </cell>
          <cell r="C385" t="str">
            <v>Surgery</v>
          </cell>
          <cell r="D385" t="str">
            <v>NA</v>
          </cell>
          <cell r="F385" t="str">
            <v>Colston</v>
          </cell>
          <cell r="G385" t="str">
            <v>MSP</v>
          </cell>
          <cell r="H385" t="str">
            <v>Active</v>
          </cell>
          <cell r="I385">
            <v>10359043</v>
          </cell>
          <cell r="J385" t="e">
            <v>#N/A</v>
          </cell>
          <cell r="K385" t="str">
            <v>O'Reilly, Eamon Boyce</v>
          </cell>
          <cell r="L385" t="str">
            <v>O'Reilly</v>
          </cell>
          <cell r="M385" t="str">
            <v>Eamon Boyce</v>
          </cell>
          <cell r="N385">
            <v>43891</v>
          </cell>
          <cell r="O385">
            <v>44255</v>
          </cell>
          <cell r="P385" t="str">
            <v>0772</v>
          </cell>
          <cell r="Q385" t="str">
            <v>MSP</v>
          </cell>
          <cell r="R385">
            <v>40646243</v>
          </cell>
          <cell r="S385" t="str">
            <v/>
          </cell>
          <cell r="T385" t="str">
            <v>NA</v>
          </cell>
          <cell r="V385">
            <v>91900</v>
          </cell>
          <cell r="W385">
            <v>0.2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91900</v>
          </cell>
          <cell r="AC385">
            <v>0</v>
          </cell>
          <cell r="AD385">
            <v>0</v>
          </cell>
          <cell r="AE385">
            <v>91900</v>
          </cell>
          <cell r="AF385">
            <v>91900</v>
          </cell>
          <cell r="AG385">
            <v>0.2</v>
          </cell>
          <cell r="AH385">
            <v>18380</v>
          </cell>
          <cell r="AI385">
            <v>0</v>
          </cell>
          <cell r="AJ385"/>
          <cell r="AK385"/>
          <cell r="AN385"/>
          <cell r="AO385"/>
          <cell r="AP385"/>
          <cell r="AR385">
            <v>18380</v>
          </cell>
          <cell r="AS385">
            <v>43891</v>
          </cell>
          <cell r="AT385">
            <v>44255</v>
          </cell>
          <cell r="AU385" t="str">
            <v>MSP with PSZ only</v>
          </cell>
          <cell r="AV385">
            <v>43867</v>
          </cell>
          <cell r="BB385" t="str">
            <v>ARC0268154 - Renewal</v>
          </cell>
          <cell r="BC385" t="str">
            <v>D</v>
          </cell>
          <cell r="BE385" t="str">
            <v>Y</v>
          </cell>
          <cell r="BF385" t="str">
            <v>Sub 2</v>
          </cell>
          <cell r="BG385" t="str">
            <v>eboreilly@ucsd.edu</v>
          </cell>
          <cell r="BI385">
            <v>0</v>
          </cell>
          <cell r="BJ385">
            <v>31220</v>
          </cell>
          <cell r="BK385" t="str">
            <v>EcoTime</v>
          </cell>
          <cell r="BL385">
            <v>1531.67</v>
          </cell>
          <cell r="BM385">
            <v>0</v>
          </cell>
          <cell r="BN385"/>
          <cell r="BR385">
            <v>44.01</v>
          </cell>
          <cell r="BS385" t="e">
            <v>#N/A</v>
          </cell>
        </row>
        <row r="386">
          <cell r="A386">
            <v>2021</v>
          </cell>
          <cell r="B386">
            <v>312</v>
          </cell>
          <cell r="C386" t="str">
            <v>Surgery</v>
          </cell>
          <cell r="D386" t="str">
            <v>NA</v>
          </cell>
          <cell r="F386" t="str">
            <v>Colston</v>
          </cell>
          <cell r="G386" t="str">
            <v>MSP</v>
          </cell>
          <cell r="H386" t="str">
            <v>Active</v>
          </cell>
          <cell r="I386">
            <v>10359955</v>
          </cell>
          <cell r="J386" t="e">
            <v>#N/A</v>
          </cell>
          <cell r="K386" t="str">
            <v>Chau, Harrison</v>
          </cell>
          <cell r="L386" t="str">
            <v>Chau</v>
          </cell>
          <cell r="M386" t="str">
            <v>Harrison</v>
          </cell>
          <cell r="N386">
            <v>44013</v>
          </cell>
          <cell r="O386">
            <v>44377</v>
          </cell>
          <cell r="P386" t="str">
            <v>0772</v>
          </cell>
          <cell r="Q386" t="str">
            <v>MSP</v>
          </cell>
          <cell r="R386">
            <v>40730753</v>
          </cell>
          <cell r="S386" t="str">
            <v/>
          </cell>
          <cell r="T386" t="str">
            <v>NA</v>
          </cell>
          <cell r="V386">
            <v>91900</v>
          </cell>
          <cell r="W386">
            <v>0.2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91900</v>
          </cell>
          <cell r="AC386">
            <v>0</v>
          </cell>
          <cell r="AD386">
            <v>0</v>
          </cell>
          <cell r="AE386">
            <v>91900</v>
          </cell>
          <cell r="AF386">
            <v>91900</v>
          </cell>
          <cell r="AG386">
            <v>0.2</v>
          </cell>
          <cell r="AH386">
            <v>18380</v>
          </cell>
          <cell r="AI386">
            <v>0</v>
          </cell>
          <cell r="AJ386"/>
          <cell r="AK386"/>
          <cell r="AN386"/>
          <cell r="AO386"/>
          <cell r="AP386"/>
          <cell r="AR386">
            <v>18380</v>
          </cell>
          <cell r="AS386">
            <v>44013</v>
          </cell>
          <cell r="AT386">
            <v>44377</v>
          </cell>
          <cell r="AU386" t="str">
            <v>MSP with PSZ only</v>
          </cell>
          <cell r="AV386">
            <v>44011</v>
          </cell>
          <cell r="AW386" t="str">
            <v>Colston, S.</v>
          </cell>
          <cell r="BB386" t="str">
            <v>ARC0284659 - New MSP</v>
          </cell>
          <cell r="BC386" t="str">
            <v>X</v>
          </cell>
          <cell r="BE386" t="str">
            <v>Y</v>
          </cell>
          <cell r="BF386" t="str">
            <v>Sub 2</v>
          </cell>
          <cell r="BG386" t="str">
            <v>h4chau@ucsd.edu</v>
          </cell>
          <cell r="BI386">
            <v>0</v>
          </cell>
          <cell r="BJ386">
            <v>31219</v>
          </cell>
          <cell r="BK386" t="str">
            <v>EcoTime</v>
          </cell>
          <cell r="BL386">
            <v>1531.67</v>
          </cell>
          <cell r="BM386">
            <v>0</v>
          </cell>
          <cell r="BN386"/>
          <cell r="BR386">
            <v>44.01</v>
          </cell>
          <cell r="BS386" t="e">
            <v>#N/A</v>
          </cell>
        </row>
        <row r="387">
          <cell r="A387">
            <v>2021</v>
          </cell>
          <cell r="B387">
            <v>312</v>
          </cell>
          <cell r="C387" t="str">
            <v>Surgery</v>
          </cell>
          <cell r="D387" t="str">
            <v>NA</v>
          </cell>
          <cell r="F387" t="str">
            <v>Colston</v>
          </cell>
          <cell r="G387" t="str">
            <v>MSP</v>
          </cell>
          <cell r="H387" t="str">
            <v>Active</v>
          </cell>
          <cell r="I387">
            <v>10359956</v>
          </cell>
          <cell r="J387" t="e">
            <v>#N/A</v>
          </cell>
          <cell r="K387" t="str">
            <v>Li, Jonathan Zik</v>
          </cell>
          <cell r="L387" t="str">
            <v>Li</v>
          </cell>
          <cell r="M387" t="str">
            <v>Jonathan</v>
          </cell>
          <cell r="N387">
            <v>44013</v>
          </cell>
          <cell r="O387">
            <v>44377</v>
          </cell>
          <cell r="P387" t="str">
            <v>0772</v>
          </cell>
          <cell r="Q387" t="str">
            <v>MSP</v>
          </cell>
          <cell r="R387">
            <v>40730763</v>
          </cell>
          <cell r="S387" t="str">
            <v/>
          </cell>
          <cell r="T387" t="str">
            <v>NA</v>
          </cell>
          <cell r="V387">
            <v>91900</v>
          </cell>
          <cell r="W387">
            <v>0.2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91900</v>
          </cell>
          <cell r="AC387">
            <v>0</v>
          </cell>
          <cell r="AD387">
            <v>0</v>
          </cell>
          <cell r="AE387">
            <v>91900</v>
          </cell>
          <cell r="AF387">
            <v>91900</v>
          </cell>
          <cell r="AG387">
            <v>0.2</v>
          </cell>
          <cell r="AH387">
            <v>18380</v>
          </cell>
          <cell r="AI387">
            <v>0</v>
          </cell>
          <cell r="AJ387"/>
          <cell r="AK387"/>
          <cell r="AN387"/>
          <cell r="AO387"/>
          <cell r="AP387"/>
          <cell r="AR387">
            <v>18380</v>
          </cell>
          <cell r="AS387">
            <v>44013</v>
          </cell>
          <cell r="AT387">
            <v>44377</v>
          </cell>
          <cell r="AU387" t="str">
            <v>MSP with PNZ and PSZ</v>
          </cell>
          <cell r="AV387">
            <v>44020</v>
          </cell>
          <cell r="BB387" t="str">
            <v>ARC0284662 - New MSP</v>
          </cell>
          <cell r="BC387" t="str">
            <v>X</v>
          </cell>
          <cell r="BE387" t="str">
            <v>Y</v>
          </cell>
          <cell r="BF387" t="str">
            <v>Sub 2</v>
          </cell>
          <cell r="BG387" t="str">
            <v>jzl023@ucsd.edu</v>
          </cell>
          <cell r="BI387">
            <v>0</v>
          </cell>
          <cell r="BJ387">
            <v>31219</v>
          </cell>
          <cell r="BK387" t="str">
            <v>EcoTime</v>
          </cell>
          <cell r="BL387">
            <v>1531.67</v>
          </cell>
          <cell r="BM387">
            <v>0</v>
          </cell>
          <cell r="BN387"/>
          <cell r="BR387">
            <v>44.01</v>
          </cell>
          <cell r="BS387" t="e">
            <v>#N/A</v>
          </cell>
        </row>
        <row r="388">
          <cell r="A388">
            <v>2021</v>
          </cell>
          <cell r="B388">
            <v>312</v>
          </cell>
          <cell r="C388" t="str">
            <v>Surgery</v>
          </cell>
          <cell r="D388" t="str">
            <v>NA</v>
          </cell>
          <cell r="F388" t="str">
            <v>Colston</v>
          </cell>
          <cell r="G388" t="str">
            <v>MSP</v>
          </cell>
          <cell r="H388" t="str">
            <v>Active</v>
          </cell>
          <cell r="I388">
            <v>10359957</v>
          </cell>
          <cell r="J388" t="e">
            <v>#N/A</v>
          </cell>
          <cell r="K388" t="str">
            <v>Reeves, James Jeffery</v>
          </cell>
          <cell r="L388" t="str">
            <v>Reeves</v>
          </cell>
          <cell r="M388" t="str">
            <v>James</v>
          </cell>
          <cell r="N388">
            <v>44013</v>
          </cell>
          <cell r="O388">
            <v>44377</v>
          </cell>
          <cell r="P388" t="str">
            <v>0772</v>
          </cell>
          <cell r="Q388" t="str">
            <v>MSP</v>
          </cell>
          <cell r="R388">
            <v>40645570</v>
          </cell>
          <cell r="S388" t="str">
            <v/>
          </cell>
          <cell r="T388" t="str">
            <v>NA</v>
          </cell>
          <cell r="V388">
            <v>91900</v>
          </cell>
          <cell r="W388">
            <v>0.2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91900</v>
          </cell>
          <cell r="AC388">
            <v>0</v>
          </cell>
          <cell r="AD388">
            <v>0</v>
          </cell>
          <cell r="AE388">
            <v>91900</v>
          </cell>
          <cell r="AF388">
            <v>91900</v>
          </cell>
          <cell r="AG388">
            <v>0.2</v>
          </cell>
          <cell r="AH388">
            <v>18380</v>
          </cell>
          <cell r="AI388">
            <v>0</v>
          </cell>
          <cell r="AJ388"/>
          <cell r="AK388"/>
          <cell r="AN388"/>
          <cell r="AO388"/>
          <cell r="AP388"/>
          <cell r="AR388">
            <v>18380</v>
          </cell>
          <cell r="AS388">
            <v>44013</v>
          </cell>
          <cell r="AT388">
            <v>44377</v>
          </cell>
          <cell r="AU388" t="str">
            <v>MSP with PSZ only</v>
          </cell>
          <cell r="AV388">
            <v>44011</v>
          </cell>
          <cell r="BB388" t="str">
            <v>ARC0273350 - Renewal</v>
          </cell>
          <cell r="BC388" t="str">
            <v>X</v>
          </cell>
          <cell r="BE388" t="str">
            <v>Y</v>
          </cell>
          <cell r="BF388" t="str">
            <v>Sub 2</v>
          </cell>
          <cell r="BG388" t="str">
            <v>jreeves@ucsd.edu</v>
          </cell>
          <cell r="BI388">
            <v>0</v>
          </cell>
          <cell r="BJ388">
            <v>31219</v>
          </cell>
          <cell r="BK388" t="str">
            <v>EcoTime</v>
          </cell>
          <cell r="BL388">
            <v>1531.67</v>
          </cell>
          <cell r="BM388">
            <v>0</v>
          </cell>
          <cell r="BN388"/>
          <cell r="BR388">
            <v>44.01</v>
          </cell>
          <cell r="BS388" t="e">
            <v>#N/A</v>
          </cell>
        </row>
        <row r="389">
          <cell r="A389">
            <v>2021</v>
          </cell>
          <cell r="B389">
            <v>312</v>
          </cell>
          <cell r="C389" t="str">
            <v>Surgery</v>
          </cell>
          <cell r="D389" t="str">
            <v>NA</v>
          </cell>
          <cell r="E389" t="str">
            <v>370</v>
          </cell>
          <cell r="F389" t="str">
            <v>Colston</v>
          </cell>
          <cell r="G389" t="str">
            <v>MSP</v>
          </cell>
          <cell r="I389">
            <v>10360701</v>
          </cell>
          <cell r="J389" t="e">
            <v>#N/A</v>
          </cell>
          <cell r="K389" t="str">
            <v>Javier-DesLoges, Juan Francisco</v>
          </cell>
          <cell r="L389" t="str">
            <v>Javier-DesLoges</v>
          </cell>
          <cell r="M389" t="str">
            <v>Juan Francisco</v>
          </cell>
          <cell r="N389">
            <v>44013</v>
          </cell>
          <cell r="O389">
            <v>44377</v>
          </cell>
          <cell r="P389" t="str">
            <v>0772</v>
          </cell>
          <cell r="Q389" t="str">
            <v>MSP</v>
          </cell>
          <cell r="R389">
            <v>40729953</v>
          </cell>
          <cell r="S389" t="str">
            <v/>
          </cell>
          <cell r="T389" t="str">
            <v>NA</v>
          </cell>
          <cell r="V389">
            <v>91900</v>
          </cell>
          <cell r="W389">
            <v>1.66E-2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91900</v>
          </cell>
          <cell r="AC389">
            <v>0</v>
          </cell>
          <cell r="AD389">
            <v>0</v>
          </cell>
          <cell r="AE389">
            <v>91900</v>
          </cell>
          <cell r="AF389">
            <v>91900</v>
          </cell>
          <cell r="AG389">
            <v>1.66E-2</v>
          </cell>
          <cell r="AH389">
            <v>1525.54</v>
          </cell>
          <cell r="AI389">
            <v>0</v>
          </cell>
          <cell r="AJ389"/>
          <cell r="AK389"/>
          <cell r="AN389"/>
          <cell r="AO389"/>
          <cell r="AP389"/>
          <cell r="AR389">
            <v>1525.54</v>
          </cell>
          <cell r="AS389">
            <v>44013</v>
          </cell>
          <cell r="AT389">
            <v>44377</v>
          </cell>
          <cell r="AU389" t="str">
            <v>MSP without incentive</v>
          </cell>
          <cell r="AV389">
            <v>43990</v>
          </cell>
          <cell r="BB389" t="str">
            <v>ARC0279150</v>
          </cell>
          <cell r="BC389" t="str">
            <v>N</v>
          </cell>
          <cell r="BE389" t="str">
            <v>Y</v>
          </cell>
          <cell r="BF389"/>
          <cell r="BG389" t="str">
            <v>jjavierdesloges@ucsd.edu</v>
          </cell>
          <cell r="BI389">
            <v>0</v>
          </cell>
          <cell r="BK389">
            <v>127.13</v>
          </cell>
          <cell r="BL389">
            <v>127.13</v>
          </cell>
          <cell r="BM389">
            <v>0</v>
          </cell>
          <cell r="BN389"/>
          <cell r="BR389">
            <v>44.01</v>
          </cell>
          <cell r="BS389" t="e">
            <v>#N/A</v>
          </cell>
        </row>
        <row r="390">
          <cell r="A390">
            <v>2022</v>
          </cell>
          <cell r="B390">
            <v>312</v>
          </cell>
          <cell r="C390" t="str">
            <v>Surgery</v>
          </cell>
          <cell r="D390" t="str">
            <v>NA</v>
          </cell>
          <cell r="F390" t="str">
            <v>Colston</v>
          </cell>
          <cell r="G390" t="str">
            <v>MSP</v>
          </cell>
          <cell r="H390" t="str">
            <v>Inactive</v>
          </cell>
          <cell r="I390">
            <v>10361067</v>
          </cell>
          <cell r="J390" t="e">
            <v>#N/A</v>
          </cell>
          <cell r="K390" t="str">
            <v>Race, Alice</v>
          </cell>
          <cell r="L390" t="str">
            <v>Race</v>
          </cell>
          <cell r="M390" t="str">
            <v>Alice</v>
          </cell>
          <cell r="N390">
            <v>44075</v>
          </cell>
          <cell r="O390">
            <v>44439</v>
          </cell>
          <cell r="P390" t="str">
            <v>0772</v>
          </cell>
          <cell r="Q390" t="str">
            <v>MSP</v>
          </cell>
          <cell r="R390">
            <v>40749093</v>
          </cell>
          <cell r="S390" t="str">
            <v/>
          </cell>
          <cell r="T390" t="str">
            <v>NA</v>
          </cell>
          <cell r="V390">
            <v>91900</v>
          </cell>
          <cell r="W390">
            <v>1.7000000000000001E-2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91900</v>
          </cell>
          <cell r="AC390">
            <v>0</v>
          </cell>
          <cell r="AD390">
            <v>0</v>
          </cell>
          <cell r="AE390">
            <v>91900</v>
          </cell>
          <cell r="AF390">
            <v>91900</v>
          </cell>
          <cell r="AG390">
            <v>1.7000000000000001E-2</v>
          </cell>
          <cell r="AH390">
            <v>1562.3000000000002</v>
          </cell>
          <cell r="AI390">
            <v>0</v>
          </cell>
          <cell r="AJ390"/>
          <cell r="AK390"/>
          <cell r="AN390"/>
          <cell r="AO390"/>
          <cell r="AP390"/>
          <cell r="AR390">
            <v>1562.3</v>
          </cell>
          <cell r="AS390">
            <v>44075</v>
          </cell>
          <cell r="AT390">
            <v>44439</v>
          </cell>
          <cell r="AU390" t="str">
            <v>MSP without incentive</v>
          </cell>
          <cell r="AV390">
            <v>44077</v>
          </cell>
          <cell r="BB390" t="str">
            <v>ARC0284706 - New MSP</v>
          </cell>
          <cell r="BC390" t="str">
            <v>X</v>
          </cell>
          <cell r="BE390" t="str">
            <v>Y</v>
          </cell>
          <cell r="BF390"/>
          <cell r="BG390" t="str">
            <v>arace@ucsd.edu</v>
          </cell>
          <cell r="BI390">
            <v>0</v>
          </cell>
          <cell r="BK390">
            <v>130.19</v>
          </cell>
          <cell r="BL390">
            <v>130.19</v>
          </cell>
          <cell r="BM390">
            <v>0</v>
          </cell>
          <cell r="BN390"/>
          <cell r="BR390">
            <v>44.01</v>
          </cell>
          <cell r="BS390" t="e">
            <v>#N/A</v>
          </cell>
        </row>
        <row r="391">
          <cell r="A391">
            <v>2022</v>
          </cell>
          <cell r="B391">
            <v>312</v>
          </cell>
          <cell r="C391" t="str">
            <v>Surgery</v>
          </cell>
          <cell r="D391" t="str">
            <v>NA</v>
          </cell>
          <cell r="F391" t="str">
            <v>Colston</v>
          </cell>
          <cell r="G391" t="str">
            <v>MSP</v>
          </cell>
          <cell r="H391" t="str">
            <v>Inactive</v>
          </cell>
          <cell r="I391">
            <v>10362287</v>
          </cell>
          <cell r="J391" t="e">
            <v>#N/A</v>
          </cell>
          <cell r="K391" t="str">
            <v>Yang, Gene</v>
          </cell>
          <cell r="L391" t="str">
            <v>Yang</v>
          </cell>
          <cell r="M391" t="str">
            <v>Gene</v>
          </cell>
          <cell r="N391">
            <v>44044</v>
          </cell>
          <cell r="O391">
            <v>44408</v>
          </cell>
          <cell r="P391" t="str">
            <v>0772</v>
          </cell>
          <cell r="Q391" t="str">
            <v>MSP</v>
          </cell>
          <cell r="R391">
            <v>40744164</v>
          </cell>
          <cell r="S391" t="str">
            <v/>
          </cell>
          <cell r="T391" t="str">
            <v>NA</v>
          </cell>
          <cell r="V391">
            <v>91900</v>
          </cell>
          <cell r="W391">
            <v>1.7000000000000001E-2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91900</v>
          </cell>
          <cell r="AC391">
            <v>0</v>
          </cell>
          <cell r="AD391">
            <v>0</v>
          </cell>
          <cell r="AE391">
            <v>91900</v>
          </cell>
          <cell r="AF391">
            <v>91900</v>
          </cell>
          <cell r="AG391">
            <v>1.7000000000000001E-2</v>
          </cell>
          <cell r="AH391">
            <v>1562.3000000000002</v>
          </cell>
          <cell r="AI391">
            <v>0</v>
          </cell>
          <cell r="AJ391"/>
          <cell r="AK391"/>
          <cell r="AN391"/>
          <cell r="AO391"/>
          <cell r="AP391"/>
          <cell r="AR391">
            <v>1562.3</v>
          </cell>
          <cell r="AS391">
            <v>44044</v>
          </cell>
          <cell r="AT391">
            <v>44408</v>
          </cell>
          <cell r="AU391" t="str">
            <v>MSP without incentive</v>
          </cell>
          <cell r="AV391">
            <v>44058</v>
          </cell>
          <cell r="BB391" t="str">
            <v>ARC0284704 - New MSP</v>
          </cell>
          <cell r="BC391" t="str">
            <v>X</v>
          </cell>
          <cell r="BE391" t="str">
            <v>Y</v>
          </cell>
          <cell r="BF391"/>
          <cell r="BG391" t="str">
            <v>g1yang@ucsd.edu</v>
          </cell>
          <cell r="BI391">
            <v>0</v>
          </cell>
          <cell r="BK391">
            <v>130.19</v>
          </cell>
          <cell r="BL391">
            <v>130.19</v>
          </cell>
          <cell r="BM391">
            <v>0</v>
          </cell>
          <cell r="BN391"/>
          <cell r="BR391">
            <v>44.01</v>
          </cell>
          <cell r="BS391" t="e">
            <v>#N/A</v>
          </cell>
        </row>
        <row r="392">
          <cell r="A392">
            <v>2021</v>
          </cell>
          <cell r="B392">
            <v>312</v>
          </cell>
          <cell r="C392" t="str">
            <v>Surgery</v>
          </cell>
          <cell r="D392" t="str">
            <v>NA</v>
          </cell>
          <cell r="F392" t="str">
            <v>Colston</v>
          </cell>
          <cell r="G392" t="str">
            <v>MSP</v>
          </cell>
          <cell r="H392" t="str">
            <v>Active</v>
          </cell>
          <cell r="I392">
            <v>10362622</v>
          </cell>
          <cell r="J392" t="e">
            <v>#N/A</v>
          </cell>
          <cell r="K392" t="str">
            <v>Steinberg, Jeffrey</v>
          </cell>
          <cell r="L392" t="str">
            <v>Steinberg</v>
          </cell>
          <cell r="M392" t="str">
            <v>Jeffrey</v>
          </cell>
          <cell r="N392">
            <v>44013</v>
          </cell>
          <cell r="O392">
            <v>44377</v>
          </cell>
          <cell r="P392" t="str">
            <v>0772</v>
          </cell>
          <cell r="Q392" t="str">
            <v>MSP</v>
          </cell>
          <cell r="R392">
            <v>40715372</v>
          </cell>
          <cell r="S392" t="str">
            <v/>
          </cell>
          <cell r="T392" t="str">
            <v>NA</v>
          </cell>
          <cell r="V392">
            <v>180810</v>
          </cell>
          <cell r="W392">
            <v>1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180810</v>
          </cell>
          <cell r="AC392">
            <v>77490</v>
          </cell>
          <cell r="AD392">
            <v>0</v>
          </cell>
          <cell r="AE392">
            <v>258300</v>
          </cell>
          <cell r="AF392">
            <v>258300</v>
          </cell>
          <cell r="AG392">
            <v>1</v>
          </cell>
          <cell r="AH392">
            <v>258300</v>
          </cell>
          <cell r="AI392">
            <v>0</v>
          </cell>
          <cell r="AJ392"/>
          <cell r="AK392"/>
          <cell r="AN392"/>
          <cell r="AO392"/>
          <cell r="AP392"/>
          <cell r="AR392">
            <v>258300</v>
          </cell>
          <cell r="AS392">
            <v>44013</v>
          </cell>
          <cell r="AT392">
            <v>44377</v>
          </cell>
          <cell r="AU392" t="str">
            <v>MSP with PNZ and PSZ</v>
          </cell>
          <cell r="AV392">
            <v>44001</v>
          </cell>
          <cell r="BB392" t="str">
            <v>ARC0285589 - New MSP</v>
          </cell>
          <cell r="BC392" t="str">
            <v>X</v>
          </cell>
          <cell r="BE392" t="str">
            <v>Y</v>
          </cell>
          <cell r="BF392"/>
          <cell r="BG392" t="str">
            <v>j1steinberg@ucsd.edu</v>
          </cell>
          <cell r="BI392">
            <v>0</v>
          </cell>
          <cell r="BJ392">
            <v>31230</v>
          </cell>
          <cell r="BK392">
            <v>21525</v>
          </cell>
          <cell r="BL392">
            <v>15067.5</v>
          </cell>
          <cell r="BM392">
            <v>6457.5</v>
          </cell>
          <cell r="BN392"/>
          <cell r="BR392">
            <v>123.71</v>
          </cell>
          <cell r="BS392">
            <v>10712.0489</v>
          </cell>
        </row>
        <row r="393">
          <cell r="A393">
            <v>2021</v>
          </cell>
          <cell r="B393">
            <v>312</v>
          </cell>
          <cell r="C393" t="str">
            <v>Surgery</v>
          </cell>
          <cell r="D393" t="str">
            <v>NA</v>
          </cell>
          <cell r="F393" t="str">
            <v>Colston</v>
          </cell>
          <cell r="G393" t="str">
            <v>MSP</v>
          </cell>
          <cell r="H393" t="str">
            <v>Active</v>
          </cell>
          <cell r="I393">
            <v>10364297</v>
          </cell>
          <cell r="J393" t="e">
            <v>#N/A</v>
          </cell>
          <cell r="K393" t="str">
            <v>Santiago-Dieppa, David</v>
          </cell>
          <cell r="L393" t="str">
            <v>Santiago-Dieppa</v>
          </cell>
          <cell r="M393" t="str">
            <v>David</v>
          </cell>
          <cell r="N393">
            <v>44013</v>
          </cell>
          <cell r="O393">
            <v>44377</v>
          </cell>
          <cell r="P393" t="str">
            <v>0772</v>
          </cell>
          <cell r="Q393" t="str">
            <v>MSP</v>
          </cell>
          <cell r="R393">
            <v>40720372</v>
          </cell>
          <cell r="S393" t="str">
            <v/>
          </cell>
          <cell r="T393" t="str">
            <v>NA</v>
          </cell>
          <cell r="V393">
            <v>180810</v>
          </cell>
          <cell r="W393">
            <v>1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180810</v>
          </cell>
          <cell r="AC393">
            <v>77490</v>
          </cell>
          <cell r="AD393">
            <v>0</v>
          </cell>
          <cell r="AE393">
            <v>258300</v>
          </cell>
          <cell r="AF393">
            <v>258300</v>
          </cell>
          <cell r="AG393">
            <v>1</v>
          </cell>
          <cell r="AH393">
            <v>258300</v>
          </cell>
          <cell r="AI393">
            <v>0</v>
          </cell>
          <cell r="AJ393"/>
          <cell r="AK393"/>
          <cell r="AN393"/>
          <cell r="AO393"/>
          <cell r="AP393"/>
          <cell r="AR393">
            <v>258300</v>
          </cell>
          <cell r="AS393">
            <v>44013</v>
          </cell>
          <cell r="AT393">
            <v>44377</v>
          </cell>
          <cell r="AU393" t="str">
            <v>MSP with PNZ and PSZ</v>
          </cell>
          <cell r="AV393">
            <v>44001</v>
          </cell>
          <cell r="BB393" t="str">
            <v>ARC0280724 - New MSP</v>
          </cell>
          <cell r="BC393" t="str">
            <v>X</v>
          </cell>
          <cell r="BE393" t="str">
            <v>Y</v>
          </cell>
          <cell r="BF393"/>
          <cell r="BG393" t="str">
            <v>drsantiagodieppa@ucsd.edu</v>
          </cell>
          <cell r="BI393">
            <v>0</v>
          </cell>
          <cell r="BJ393">
            <v>31230</v>
          </cell>
          <cell r="BK393">
            <v>21525</v>
          </cell>
          <cell r="BL393">
            <v>15067.5</v>
          </cell>
          <cell r="BM393">
            <v>6457.5</v>
          </cell>
          <cell r="BN393"/>
          <cell r="BR393">
            <v>123.71</v>
          </cell>
          <cell r="BS393">
            <v>10712.0489</v>
          </cell>
        </row>
        <row r="394">
          <cell r="A394">
            <v>2022</v>
          </cell>
          <cell r="B394">
            <v>312</v>
          </cell>
          <cell r="C394" t="str">
            <v>Surgery</v>
          </cell>
          <cell r="D394" t="str">
            <v>NA</v>
          </cell>
          <cell r="F394" t="str">
            <v>Colston</v>
          </cell>
          <cell r="G394" t="str">
            <v>MSP</v>
          </cell>
          <cell r="H394" t="str">
            <v>Active</v>
          </cell>
          <cell r="I394">
            <v>10364356</v>
          </cell>
          <cell r="J394" t="e">
            <v>#N/A</v>
          </cell>
          <cell r="K394" t="str">
            <v>Santorelli, Jarrett</v>
          </cell>
          <cell r="L394" t="str">
            <v>Santorelli</v>
          </cell>
          <cell r="M394" t="str">
            <v>Jarrett</v>
          </cell>
          <cell r="N394">
            <v>44044</v>
          </cell>
          <cell r="O394">
            <v>44408</v>
          </cell>
          <cell r="P394" t="str">
            <v>0772</v>
          </cell>
          <cell r="Q394" t="str">
            <v>MSP</v>
          </cell>
          <cell r="R394">
            <v>40743729</v>
          </cell>
          <cell r="S394" t="str">
            <v/>
          </cell>
          <cell r="T394" t="str">
            <v>NA</v>
          </cell>
          <cell r="V394">
            <v>91900</v>
          </cell>
          <cell r="W394">
            <v>0.1024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91900</v>
          </cell>
          <cell r="AC394">
            <v>0</v>
          </cell>
          <cell r="AD394">
            <v>0</v>
          </cell>
          <cell r="AE394">
            <v>91900</v>
          </cell>
          <cell r="AF394">
            <v>91900</v>
          </cell>
          <cell r="AG394">
            <v>0.1024</v>
          </cell>
          <cell r="AH394">
            <v>9410.5600000000013</v>
          </cell>
          <cell r="AI394">
            <v>0</v>
          </cell>
          <cell r="AJ394"/>
          <cell r="AK394"/>
          <cell r="AN394"/>
          <cell r="AO394"/>
          <cell r="AP394"/>
          <cell r="AR394">
            <v>9410.56</v>
          </cell>
          <cell r="AS394">
            <v>44044</v>
          </cell>
          <cell r="AT394">
            <v>44408</v>
          </cell>
          <cell r="AU394" t="str">
            <v>MSP with PNZ only</v>
          </cell>
          <cell r="AV394">
            <v>44055</v>
          </cell>
          <cell r="BB394" t="str">
            <v>ARC0276221 - New MSP</v>
          </cell>
          <cell r="BC394" t="str">
            <v>X</v>
          </cell>
          <cell r="BE394" t="str">
            <v>Y</v>
          </cell>
          <cell r="BF394"/>
          <cell r="BG394" t="str">
            <v>jsantorelli@ucsd.edu</v>
          </cell>
          <cell r="BI394">
            <v>0</v>
          </cell>
          <cell r="BJ394">
            <v>31222</v>
          </cell>
          <cell r="BK394">
            <v>784.21</v>
          </cell>
          <cell r="BL394">
            <v>784.21</v>
          </cell>
          <cell r="BM394">
            <v>0</v>
          </cell>
          <cell r="BN394"/>
          <cell r="BR394">
            <v>44.01</v>
          </cell>
          <cell r="BS394" t="e">
            <v>#N/A</v>
          </cell>
        </row>
        <row r="395">
          <cell r="A395">
            <v>2022</v>
          </cell>
          <cell r="B395">
            <v>312</v>
          </cell>
          <cell r="C395" t="str">
            <v>Surgery</v>
          </cell>
          <cell r="D395" t="str">
            <v>NA</v>
          </cell>
          <cell r="F395" t="str">
            <v>Colston</v>
          </cell>
          <cell r="G395" t="str">
            <v>MSP</v>
          </cell>
          <cell r="H395" t="str">
            <v>Active</v>
          </cell>
          <cell r="I395">
            <v>10364997</v>
          </cell>
          <cell r="J395" t="e">
            <v>#N/A</v>
          </cell>
          <cell r="K395" t="str">
            <v>Pratt, Theodore Christian</v>
          </cell>
          <cell r="L395" t="str">
            <v>Pratt</v>
          </cell>
          <cell r="M395" t="str">
            <v>Theodore Christian</v>
          </cell>
          <cell r="N395">
            <v>44055</v>
          </cell>
          <cell r="O395">
            <v>44419</v>
          </cell>
          <cell r="P395" t="str">
            <v>0772</v>
          </cell>
          <cell r="Q395" t="str">
            <v>MSP</v>
          </cell>
          <cell r="R395">
            <v>40657687</v>
          </cell>
          <cell r="S395" t="str">
            <v/>
          </cell>
          <cell r="T395" t="str">
            <v>NA</v>
          </cell>
          <cell r="V395">
            <v>91900</v>
          </cell>
          <cell r="W395">
            <v>0.1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91900</v>
          </cell>
          <cell r="AC395">
            <v>0</v>
          </cell>
          <cell r="AD395">
            <v>0</v>
          </cell>
          <cell r="AE395">
            <v>91900</v>
          </cell>
          <cell r="AF395">
            <v>91900</v>
          </cell>
          <cell r="AG395">
            <v>0.1</v>
          </cell>
          <cell r="AH395">
            <v>9190</v>
          </cell>
          <cell r="AI395">
            <v>0</v>
          </cell>
          <cell r="AJ395"/>
          <cell r="AK395"/>
          <cell r="AN395"/>
          <cell r="AO395"/>
          <cell r="AP395"/>
          <cell r="AR395">
            <v>9190</v>
          </cell>
          <cell r="AS395">
            <v>44055</v>
          </cell>
          <cell r="AT395">
            <v>44419</v>
          </cell>
          <cell r="AU395" t="str">
            <v>MSP with PSZ only</v>
          </cell>
          <cell r="AV395">
            <v>44060</v>
          </cell>
          <cell r="BB395" t="str">
            <v>ARC0282532 - Renewal</v>
          </cell>
          <cell r="BC395" t="str">
            <v>D</v>
          </cell>
          <cell r="BE395" t="str">
            <v>Y</v>
          </cell>
          <cell r="BF395" t="str">
            <v>Sub 2</v>
          </cell>
          <cell r="BG395" t="str">
            <v>tpratt@ucsd.edu</v>
          </cell>
          <cell r="BI395">
            <v>0</v>
          </cell>
          <cell r="BJ395">
            <v>31220</v>
          </cell>
          <cell r="BK395" t="str">
            <v>EcoTime</v>
          </cell>
          <cell r="BL395">
            <v>765.83</v>
          </cell>
          <cell r="BM395">
            <v>0</v>
          </cell>
          <cell r="BN395"/>
          <cell r="BR395">
            <v>44.01</v>
          </cell>
          <cell r="BS395" t="e">
            <v>#N/A</v>
          </cell>
        </row>
        <row r="396">
          <cell r="A396">
            <v>2022</v>
          </cell>
          <cell r="B396">
            <v>312</v>
          </cell>
          <cell r="C396" t="str">
            <v>Surgery</v>
          </cell>
          <cell r="D396" t="str">
            <v>NA</v>
          </cell>
          <cell r="F396" t="str">
            <v>Colston</v>
          </cell>
          <cell r="G396" t="str">
            <v>MSP</v>
          </cell>
          <cell r="H396" t="str">
            <v>Active</v>
          </cell>
          <cell r="I396">
            <v>10365800</v>
          </cell>
          <cell r="J396" t="e">
            <v>#N/A</v>
          </cell>
          <cell r="K396" t="str">
            <v>Raschke, Eric</v>
          </cell>
          <cell r="L396" t="str">
            <v>Raschke</v>
          </cell>
          <cell r="M396" t="str">
            <v>Eric</v>
          </cell>
          <cell r="N396">
            <v>44044</v>
          </cell>
          <cell r="O396">
            <v>44408</v>
          </cell>
          <cell r="P396" t="str">
            <v>0772</v>
          </cell>
          <cell r="Q396" t="str">
            <v>MSP</v>
          </cell>
          <cell r="R396">
            <v>40743831</v>
          </cell>
          <cell r="S396" t="str">
            <v/>
          </cell>
          <cell r="T396" t="str">
            <v>NA</v>
          </cell>
          <cell r="V396">
            <v>91900</v>
          </cell>
          <cell r="W396">
            <v>0.2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91900</v>
          </cell>
          <cell r="AC396">
            <v>0</v>
          </cell>
          <cell r="AD396">
            <v>0</v>
          </cell>
          <cell r="AE396">
            <v>91900</v>
          </cell>
          <cell r="AF396">
            <v>91900</v>
          </cell>
          <cell r="AG396">
            <v>0.2</v>
          </cell>
          <cell r="AH396">
            <v>18380</v>
          </cell>
          <cell r="AI396">
            <v>0</v>
          </cell>
          <cell r="AJ396"/>
          <cell r="AK396"/>
          <cell r="AN396"/>
          <cell r="AO396"/>
          <cell r="AP396"/>
          <cell r="AR396">
            <v>18380</v>
          </cell>
          <cell r="AS396">
            <v>44044</v>
          </cell>
          <cell r="AT396">
            <v>44408</v>
          </cell>
          <cell r="AU396" t="str">
            <v>MSP with PSZ only</v>
          </cell>
          <cell r="AV396">
            <v>44058</v>
          </cell>
          <cell r="BB396" t="str">
            <v>ARC0276222 - New MSP</v>
          </cell>
          <cell r="BC396" t="str">
            <v>X</v>
          </cell>
          <cell r="BE396" t="str">
            <v>Y</v>
          </cell>
          <cell r="BF396" t="str">
            <v>Sub 2</v>
          </cell>
          <cell r="BG396" t="str">
            <v>eraschke@ucsd.edu</v>
          </cell>
          <cell r="BI396">
            <v>0</v>
          </cell>
          <cell r="BJ396">
            <v>31222</v>
          </cell>
          <cell r="BK396" t="str">
            <v>EcoTime</v>
          </cell>
          <cell r="BL396">
            <v>1531.67</v>
          </cell>
          <cell r="BM396">
            <v>0</v>
          </cell>
          <cell r="BN396"/>
          <cell r="BR396">
            <v>44.01</v>
          </cell>
          <cell r="BS396" t="e">
            <v>#N/A</v>
          </cell>
        </row>
        <row r="397">
          <cell r="A397">
            <v>2021</v>
          </cell>
          <cell r="B397">
            <v>312</v>
          </cell>
          <cell r="C397" t="str">
            <v>Surgery</v>
          </cell>
          <cell r="D397" t="str">
            <v>NA</v>
          </cell>
          <cell r="F397" t="str">
            <v>Colston</v>
          </cell>
          <cell r="G397" t="str">
            <v>MSP</v>
          </cell>
          <cell r="H397" t="str">
            <v>Active</v>
          </cell>
          <cell r="I397">
            <v>10365844</v>
          </cell>
          <cell r="J397" t="e">
            <v>#N/A</v>
          </cell>
          <cell r="K397" t="str">
            <v>Rechnic, Mark</v>
          </cell>
          <cell r="L397" t="str">
            <v>Rechnic</v>
          </cell>
          <cell r="M397" t="str">
            <v>Mark</v>
          </cell>
          <cell r="N397">
            <v>44013</v>
          </cell>
          <cell r="O397">
            <v>44377</v>
          </cell>
          <cell r="P397" t="str">
            <v>0771</v>
          </cell>
          <cell r="Q397" t="str">
            <v>MSP</v>
          </cell>
          <cell r="R397">
            <v>40658039</v>
          </cell>
          <cell r="S397" t="str">
            <v/>
          </cell>
          <cell r="T397" t="str">
            <v>NA</v>
          </cell>
          <cell r="V397">
            <v>200000</v>
          </cell>
          <cell r="W397">
            <v>1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200000</v>
          </cell>
          <cell r="AC397">
            <v>15000</v>
          </cell>
          <cell r="AD397">
            <v>0</v>
          </cell>
          <cell r="AE397">
            <v>215000</v>
          </cell>
          <cell r="AF397">
            <v>215000</v>
          </cell>
          <cell r="AG397">
            <v>1</v>
          </cell>
          <cell r="AH397">
            <v>215000</v>
          </cell>
          <cell r="AI397">
            <v>0</v>
          </cell>
          <cell r="AJ397"/>
          <cell r="AK397"/>
          <cell r="AN397"/>
          <cell r="AO397"/>
          <cell r="AP397"/>
          <cell r="AR397">
            <v>215000</v>
          </cell>
          <cell r="AS397">
            <v>44013</v>
          </cell>
          <cell r="AT397">
            <v>44377</v>
          </cell>
          <cell r="AU397" t="str">
            <v>MSP with PNZ and PSZ</v>
          </cell>
          <cell r="AV397">
            <v>44000</v>
          </cell>
          <cell r="BB397" t="str">
            <v>ARC0273390 - Renewal</v>
          </cell>
          <cell r="BC397" t="str">
            <v>Y</v>
          </cell>
          <cell r="BE397" t="str">
            <v>Y</v>
          </cell>
          <cell r="BF397"/>
          <cell r="BG397" t="str">
            <v>mrechnic@ucsd.edu</v>
          </cell>
          <cell r="BI397">
            <v>0</v>
          </cell>
          <cell r="BJ397">
            <v>31220</v>
          </cell>
          <cell r="BK397">
            <v>17916.669999999998</v>
          </cell>
          <cell r="BL397">
            <v>16666.669999999998</v>
          </cell>
          <cell r="BM397">
            <v>1250</v>
          </cell>
          <cell r="BN397"/>
          <cell r="BR397">
            <v>102.97</v>
          </cell>
          <cell r="BS397">
            <v>9863.4963000000007</v>
          </cell>
        </row>
        <row r="398">
          <cell r="A398">
            <v>2022</v>
          </cell>
          <cell r="B398">
            <v>312</v>
          </cell>
          <cell r="C398" t="str">
            <v>Surgery</v>
          </cell>
          <cell r="D398" t="str">
            <v>NA</v>
          </cell>
          <cell r="F398" t="str">
            <v>Colston</v>
          </cell>
          <cell r="G398" t="str">
            <v>MSP</v>
          </cell>
          <cell r="H398" t="str">
            <v>Active</v>
          </cell>
          <cell r="I398">
            <v>10367115</v>
          </cell>
          <cell r="J398" t="e">
            <v>#N/A</v>
          </cell>
          <cell r="K398" t="str">
            <v>Ramirez, Alfredo Rafael</v>
          </cell>
          <cell r="L398" t="str">
            <v>Ramirez</v>
          </cell>
          <cell r="M398" t="str">
            <v>Alfredo Rafael</v>
          </cell>
          <cell r="N398">
            <v>44069</v>
          </cell>
          <cell r="O398">
            <v>44433</v>
          </cell>
          <cell r="P398" t="str">
            <v>0772</v>
          </cell>
          <cell r="Q398" t="str">
            <v>MSP</v>
          </cell>
          <cell r="R398">
            <v>40647996</v>
          </cell>
          <cell r="S398" t="str">
            <v/>
          </cell>
          <cell r="T398" t="str">
            <v>NA</v>
          </cell>
          <cell r="V398">
            <v>91900</v>
          </cell>
          <cell r="W398">
            <v>0.1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91900</v>
          </cell>
          <cell r="AC398">
            <v>0</v>
          </cell>
          <cell r="AD398">
            <v>0</v>
          </cell>
          <cell r="AE398">
            <v>91900</v>
          </cell>
          <cell r="AF398">
            <v>91900</v>
          </cell>
          <cell r="AG398">
            <v>0.1</v>
          </cell>
          <cell r="AH398">
            <v>9190</v>
          </cell>
          <cell r="AI398">
            <v>0</v>
          </cell>
          <cell r="AJ398"/>
          <cell r="AK398"/>
          <cell r="AN398"/>
          <cell r="AO398"/>
          <cell r="AP398"/>
          <cell r="AR398">
            <v>9190</v>
          </cell>
          <cell r="AS398">
            <v>44069</v>
          </cell>
          <cell r="AT398">
            <v>44433</v>
          </cell>
          <cell r="AU398" t="str">
            <v>MSP with PSZ only</v>
          </cell>
          <cell r="AV398">
            <v>44062</v>
          </cell>
          <cell r="BB398" t="str">
            <v>ARC0282540 - Renewal</v>
          </cell>
          <cell r="BC398" t="str">
            <v>D</v>
          </cell>
          <cell r="BE398" t="str">
            <v>Y</v>
          </cell>
          <cell r="BF398" t="str">
            <v>Sub 2</v>
          </cell>
          <cell r="BG398" t="str">
            <v>alramirez@ucsd.edu</v>
          </cell>
          <cell r="BH398" t="str">
            <v>PNZ/PSZ only; no MTE set up needed</v>
          </cell>
          <cell r="BI398">
            <v>0</v>
          </cell>
          <cell r="BJ398">
            <v>31220</v>
          </cell>
          <cell r="BK398" t="str">
            <v>EcoTime</v>
          </cell>
          <cell r="BL398">
            <v>765.83</v>
          </cell>
          <cell r="BM398">
            <v>0</v>
          </cell>
          <cell r="BN398"/>
          <cell r="BR398">
            <v>44.01</v>
          </cell>
          <cell r="BS398" t="e">
            <v>#N/A</v>
          </cell>
        </row>
        <row r="399">
          <cell r="A399">
            <v>2021</v>
          </cell>
          <cell r="B399">
            <v>312</v>
          </cell>
          <cell r="C399" t="str">
            <v>Surgery</v>
          </cell>
          <cell r="D399" t="str">
            <v>NA</v>
          </cell>
          <cell r="F399" t="str">
            <v>Colston</v>
          </cell>
          <cell r="G399" t="str">
            <v>MSP</v>
          </cell>
          <cell r="H399" t="str">
            <v>Active</v>
          </cell>
          <cell r="I399">
            <v>10367619</v>
          </cell>
          <cell r="J399" t="e">
            <v>#N/A</v>
          </cell>
          <cell r="K399" t="str">
            <v>Mou, Zongyang</v>
          </cell>
          <cell r="L399" t="str">
            <v>Mou</v>
          </cell>
          <cell r="M399" t="str">
            <v>Zongyang</v>
          </cell>
          <cell r="N399">
            <v>44013</v>
          </cell>
          <cell r="O399">
            <v>44377</v>
          </cell>
          <cell r="P399" t="str">
            <v>0772</v>
          </cell>
          <cell r="Q399" t="str">
            <v>MSP</v>
          </cell>
          <cell r="R399">
            <v>40730743</v>
          </cell>
          <cell r="S399" t="str">
            <v/>
          </cell>
          <cell r="T399" t="str">
            <v>NA</v>
          </cell>
          <cell r="V399">
            <v>91900</v>
          </cell>
          <cell r="W399">
            <v>0.2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91900</v>
          </cell>
          <cell r="AC399">
            <v>0</v>
          </cell>
          <cell r="AD399">
            <v>0</v>
          </cell>
          <cell r="AE399">
            <v>91900</v>
          </cell>
          <cell r="AF399">
            <v>91900</v>
          </cell>
          <cell r="AG399">
            <v>0.2</v>
          </cell>
          <cell r="AH399">
            <v>18380</v>
          </cell>
          <cell r="AI399">
            <v>0</v>
          </cell>
          <cell r="AJ399"/>
          <cell r="AK399"/>
          <cell r="AN399"/>
          <cell r="AO399"/>
          <cell r="AP399"/>
          <cell r="AR399">
            <v>18380</v>
          </cell>
          <cell r="AS399">
            <v>44013</v>
          </cell>
          <cell r="AT399">
            <v>44377</v>
          </cell>
          <cell r="AU399" t="str">
            <v>MSP with PSZ only</v>
          </cell>
          <cell r="AV399">
            <v>44011</v>
          </cell>
          <cell r="AW399" t="str">
            <v>Colston, S.</v>
          </cell>
          <cell r="BB399" t="str">
            <v>ARC0284663 - New MSP</v>
          </cell>
          <cell r="BC399" t="str">
            <v>X</v>
          </cell>
          <cell r="BE399" t="str">
            <v>Y</v>
          </cell>
          <cell r="BF399" t="str">
            <v>Sub 2</v>
          </cell>
          <cell r="BG399" t="str">
            <v>zmou@ucsd.edu</v>
          </cell>
          <cell r="BI399">
            <v>0</v>
          </cell>
          <cell r="BJ399">
            <v>31219</v>
          </cell>
          <cell r="BK399" t="str">
            <v>EcoTime</v>
          </cell>
          <cell r="BL399">
            <v>1531.67</v>
          </cell>
          <cell r="BM399">
            <v>0</v>
          </cell>
          <cell r="BN399"/>
          <cell r="BR399">
            <v>44.01</v>
          </cell>
          <cell r="BS399" t="e">
            <v>#N/A</v>
          </cell>
        </row>
        <row r="400">
          <cell r="A400">
            <v>2021</v>
          </cell>
          <cell r="B400">
            <v>312</v>
          </cell>
          <cell r="C400" t="str">
            <v>Surgery</v>
          </cell>
          <cell r="D400" t="str">
            <v>NA</v>
          </cell>
          <cell r="F400" t="str">
            <v>Colston</v>
          </cell>
          <cell r="G400" t="str">
            <v>MSP</v>
          </cell>
          <cell r="H400" t="str">
            <v>Active</v>
          </cell>
          <cell r="I400">
            <v>10367990</v>
          </cell>
          <cell r="J400" t="e">
            <v>#N/A</v>
          </cell>
          <cell r="K400" t="str">
            <v>Kamel, George</v>
          </cell>
          <cell r="L400" t="str">
            <v>Kamel</v>
          </cell>
          <cell r="M400" t="str">
            <v>George</v>
          </cell>
          <cell r="N400">
            <v>43780</v>
          </cell>
          <cell r="O400">
            <v>44145</v>
          </cell>
          <cell r="P400" t="str">
            <v>0772</v>
          </cell>
          <cell r="Q400" t="str">
            <v>MSP</v>
          </cell>
          <cell r="R400">
            <v>40653773</v>
          </cell>
          <cell r="S400" t="str">
            <v/>
          </cell>
          <cell r="T400" t="str">
            <v>NA</v>
          </cell>
          <cell r="V400">
            <v>91900</v>
          </cell>
          <cell r="W400">
            <v>0.05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91900</v>
          </cell>
          <cell r="AC400">
            <v>0</v>
          </cell>
          <cell r="AD400">
            <v>0</v>
          </cell>
          <cell r="AE400">
            <v>91900</v>
          </cell>
          <cell r="AF400">
            <v>91900</v>
          </cell>
          <cell r="AG400">
            <v>0.05</v>
          </cell>
          <cell r="AH400">
            <v>4595</v>
          </cell>
          <cell r="AI400">
            <v>0</v>
          </cell>
          <cell r="AJ400"/>
          <cell r="AK400"/>
          <cell r="AN400"/>
          <cell r="AO400"/>
          <cell r="AP400"/>
          <cell r="AR400">
            <v>4595</v>
          </cell>
          <cell r="AS400">
            <v>43780</v>
          </cell>
          <cell r="AT400">
            <v>44145</v>
          </cell>
          <cell r="AU400" t="str">
            <v>MSP with PSZ only</v>
          </cell>
          <cell r="AV400">
            <v>43767</v>
          </cell>
          <cell r="BC400" t="str">
            <v>X</v>
          </cell>
          <cell r="BE400" t="str">
            <v>Y</v>
          </cell>
          <cell r="BF400" t="str">
            <v>Sub 2</v>
          </cell>
          <cell r="BG400" t="str">
            <v>gkamel@ucsd.edu</v>
          </cell>
          <cell r="BI400">
            <v>0</v>
          </cell>
          <cell r="BJ400">
            <v>31205</v>
          </cell>
          <cell r="BK400" t="str">
            <v>EcoTime</v>
          </cell>
          <cell r="BL400">
            <v>382.92</v>
          </cell>
          <cell r="BM400">
            <v>0</v>
          </cell>
          <cell r="BN400"/>
          <cell r="BR400">
            <v>44.01</v>
          </cell>
          <cell r="BS400">
            <v>352.08</v>
          </cell>
        </row>
        <row r="401">
          <cell r="A401">
            <v>2022</v>
          </cell>
          <cell r="B401">
            <v>312</v>
          </cell>
          <cell r="C401" t="str">
            <v>Surgery</v>
          </cell>
          <cell r="D401" t="str">
            <v>NA</v>
          </cell>
          <cell r="F401" t="str">
            <v>Colston</v>
          </cell>
          <cell r="G401" t="str">
            <v>MSP</v>
          </cell>
          <cell r="H401" t="str">
            <v>Active</v>
          </cell>
          <cell r="I401">
            <v>10368185</v>
          </cell>
          <cell r="J401" t="e">
            <v>#N/A</v>
          </cell>
          <cell r="K401" t="str">
            <v>Nation, Javan</v>
          </cell>
          <cell r="L401" t="str">
            <v>Nation</v>
          </cell>
          <cell r="M401" t="str">
            <v>Javan</v>
          </cell>
          <cell r="N401">
            <v>44044</v>
          </cell>
          <cell r="O401">
            <v>44408</v>
          </cell>
          <cell r="P401" t="str">
            <v>0771</v>
          </cell>
          <cell r="Q401" t="str">
            <v>MSP</v>
          </cell>
          <cell r="R401">
            <v>40656417</v>
          </cell>
          <cell r="S401" t="str">
            <v/>
          </cell>
          <cell r="T401" t="str">
            <v>NA</v>
          </cell>
          <cell r="V401">
            <v>183855</v>
          </cell>
          <cell r="W401">
            <v>1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183855</v>
          </cell>
          <cell r="AC401">
            <v>71145</v>
          </cell>
          <cell r="AD401">
            <v>0</v>
          </cell>
          <cell r="AE401">
            <v>255000</v>
          </cell>
          <cell r="AF401">
            <v>255000</v>
          </cell>
          <cell r="AG401">
            <v>1</v>
          </cell>
          <cell r="AH401">
            <v>255000</v>
          </cell>
          <cell r="AI401">
            <v>0</v>
          </cell>
          <cell r="AJ401"/>
          <cell r="AK401"/>
          <cell r="AN401"/>
          <cell r="AO401"/>
          <cell r="AP401"/>
          <cell r="AR401">
            <v>255000</v>
          </cell>
          <cell r="AS401">
            <v>44044</v>
          </cell>
          <cell r="AT401">
            <v>44408</v>
          </cell>
          <cell r="AU401" t="str">
            <v>MSP with PNZ and PSZ</v>
          </cell>
          <cell r="AV401">
            <v>44040</v>
          </cell>
          <cell r="BB401" t="str">
            <v>ARC0279499 - Renewal</v>
          </cell>
          <cell r="BC401" t="str">
            <v>M</v>
          </cell>
          <cell r="BE401" t="str">
            <v>Y</v>
          </cell>
          <cell r="BF401"/>
          <cell r="BG401" t="str">
            <v>jnation@ucsd.edu</v>
          </cell>
          <cell r="BH401" t="str">
            <v>Therese - Rady's - Oto
MTE eff 11/1/18</v>
          </cell>
          <cell r="BI401">
            <v>1</v>
          </cell>
          <cell r="BJ401">
            <v>31220</v>
          </cell>
          <cell r="BK401">
            <v>21250</v>
          </cell>
          <cell r="BL401">
            <v>15321.25</v>
          </cell>
          <cell r="BM401">
            <v>5928.75</v>
          </cell>
          <cell r="BN401"/>
          <cell r="BR401">
            <v>122.13</v>
          </cell>
          <cell r="BS401">
            <v>10753.546499999999</v>
          </cell>
        </row>
        <row r="402">
          <cell r="A402">
            <v>2021</v>
          </cell>
          <cell r="B402">
            <v>312</v>
          </cell>
          <cell r="C402" t="str">
            <v>Surgery</v>
          </cell>
          <cell r="D402" t="str">
            <v>NA</v>
          </cell>
          <cell r="F402" t="str">
            <v>Colston</v>
          </cell>
          <cell r="G402" t="str">
            <v>MSP</v>
          </cell>
          <cell r="H402" t="str">
            <v>Active</v>
          </cell>
          <cell r="I402">
            <v>10369023</v>
          </cell>
          <cell r="J402" t="e">
            <v>#N/A</v>
          </cell>
          <cell r="K402" t="str">
            <v>Kindelan, Joshua Titus</v>
          </cell>
          <cell r="L402" t="str">
            <v>Kindelan</v>
          </cell>
          <cell r="M402" t="str">
            <v>Joshua Titus</v>
          </cell>
          <cell r="N402">
            <v>43851</v>
          </cell>
          <cell r="O402">
            <v>44216</v>
          </cell>
          <cell r="P402" t="str">
            <v>0772</v>
          </cell>
          <cell r="Q402" t="str">
            <v>MSP</v>
          </cell>
          <cell r="R402">
            <v>40654008</v>
          </cell>
          <cell r="S402" t="str">
            <v/>
          </cell>
          <cell r="T402" t="str">
            <v>NA</v>
          </cell>
          <cell r="V402">
            <v>91900</v>
          </cell>
          <cell r="W402">
            <v>0.1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91900</v>
          </cell>
          <cell r="AC402">
            <v>0</v>
          </cell>
          <cell r="AD402">
            <v>0</v>
          </cell>
          <cell r="AE402">
            <v>91900</v>
          </cell>
          <cell r="AF402">
            <v>91900</v>
          </cell>
          <cell r="AG402">
            <v>0.1</v>
          </cell>
          <cell r="AH402">
            <v>9190</v>
          </cell>
          <cell r="AI402">
            <v>0</v>
          </cell>
          <cell r="AJ402"/>
          <cell r="AK402"/>
          <cell r="AN402"/>
          <cell r="AO402"/>
          <cell r="AP402"/>
          <cell r="AR402">
            <v>9190</v>
          </cell>
          <cell r="AS402">
            <v>43851</v>
          </cell>
          <cell r="AT402">
            <v>44216</v>
          </cell>
          <cell r="AU402" t="str">
            <v>MSP with PSZ only</v>
          </cell>
          <cell r="AV402">
            <v>43840</v>
          </cell>
          <cell r="BB402" t="str">
            <v>Renewal- ARC0265933</v>
          </cell>
          <cell r="BC402" t="str">
            <v>D</v>
          </cell>
          <cell r="BE402" t="str">
            <v>Y</v>
          </cell>
          <cell r="BF402" t="str">
            <v>Sub 2</v>
          </cell>
          <cell r="BG402" t="str">
            <v>jkindelan@ucsd.edu</v>
          </cell>
          <cell r="BI402">
            <v>0</v>
          </cell>
          <cell r="BJ402">
            <v>31220</v>
          </cell>
          <cell r="BK402" t="str">
            <v>EcoTime</v>
          </cell>
          <cell r="BL402">
            <v>765.83</v>
          </cell>
          <cell r="BM402">
            <v>0</v>
          </cell>
          <cell r="BN402"/>
          <cell r="BR402">
            <v>44.01</v>
          </cell>
          <cell r="BS402" t="e">
            <v>#N/A</v>
          </cell>
        </row>
        <row r="403">
          <cell r="A403">
            <v>2021</v>
          </cell>
          <cell r="B403">
            <v>312</v>
          </cell>
          <cell r="C403" t="str">
            <v>Surgery</v>
          </cell>
          <cell r="D403" t="str">
            <v>NA</v>
          </cell>
          <cell r="F403" t="str">
            <v>Colston</v>
          </cell>
          <cell r="G403" t="str">
            <v>MSP</v>
          </cell>
          <cell r="H403" t="str">
            <v>Active</v>
          </cell>
          <cell r="I403">
            <v>10370498</v>
          </cell>
          <cell r="J403" t="e">
            <v>#N/A</v>
          </cell>
          <cell r="K403" t="str">
            <v>Blitzer, Rachel Rose</v>
          </cell>
          <cell r="L403" t="str">
            <v>Blitzer</v>
          </cell>
          <cell r="M403" t="str">
            <v>Rachel</v>
          </cell>
          <cell r="N403">
            <v>44013</v>
          </cell>
          <cell r="O403">
            <v>44377</v>
          </cell>
          <cell r="P403" t="str">
            <v>0772</v>
          </cell>
          <cell r="Q403" t="str">
            <v>MSP</v>
          </cell>
          <cell r="R403">
            <v>40649222</v>
          </cell>
          <cell r="S403" t="str">
            <v/>
          </cell>
          <cell r="T403" t="str">
            <v>NA</v>
          </cell>
          <cell r="V403">
            <v>91900</v>
          </cell>
          <cell r="W403">
            <v>0.2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91900</v>
          </cell>
          <cell r="AC403">
            <v>0</v>
          </cell>
          <cell r="AD403">
            <v>0</v>
          </cell>
          <cell r="AE403">
            <v>91900</v>
          </cell>
          <cell r="AF403">
            <v>91900</v>
          </cell>
          <cell r="AG403">
            <v>0.2</v>
          </cell>
          <cell r="AH403">
            <v>18380</v>
          </cell>
          <cell r="AI403">
            <v>0</v>
          </cell>
          <cell r="AJ403"/>
          <cell r="AK403"/>
          <cell r="AN403"/>
          <cell r="AO403"/>
          <cell r="AP403"/>
          <cell r="AR403">
            <v>18380</v>
          </cell>
          <cell r="AS403">
            <v>44013</v>
          </cell>
          <cell r="AT403">
            <v>44377</v>
          </cell>
          <cell r="AU403" t="str">
            <v>MSP with PSZ only</v>
          </cell>
          <cell r="AV403">
            <v>44011</v>
          </cell>
          <cell r="BB403" t="str">
            <v>ARC0273321 - Renewal</v>
          </cell>
          <cell r="BC403" t="str">
            <v>X</v>
          </cell>
          <cell r="BE403" t="str">
            <v>Y</v>
          </cell>
          <cell r="BF403" t="str">
            <v>Sub 2</v>
          </cell>
          <cell r="BG403" t="str">
            <v>rrblitzer@ucsd.edu</v>
          </cell>
          <cell r="BI403">
            <v>0</v>
          </cell>
          <cell r="BJ403">
            <v>31219</v>
          </cell>
          <cell r="BK403" t="str">
            <v>EcoTime</v>
          </cell>
          <cell r="BL403">
            <v>1531.67</v>
          </cell>
          <cell r="BM403">
            <v>0</v>
          </cell>
          <cell r="BN403"/>
          <cell r="BR403">
            <v>44.01</v>
          </cell>
          <cell r="BS403" t="e">
            <v>#N/A</v>
          </cell>
        </row>
        <row r="404">
          <cell r="A404">
            <v>2022</v>
          </cell>
          <cell r="B404">
            <v>312</v>
          </cell>
          <cell r="C404" t="str">
            <v>Surgery</v>
          </cell>
          <cell r="D404" t="str">
            <v>NA</v>
          </cell>
          <cell r="F404" t="str">
            <v>Colston</v>
          </cell>
          <cell r="G404" t="str">
            <v>MSP</v>
          </cell>
          <cell r="H404" t="str">
            <v>Active</v>
          </cell>
          <cell r="I404">
            <v>10371327</v>
          </cell>
          <cell r="J404" t="e">
            <v>#N/A</v>
          </cell>
          <cell r="K404" t="str">
            <v>Friesen, Tzyy-Nong L</v>
          </cell>
          <cell r="L404" t="str">
            <v>Friesen</v>
          </cell>
          <cell r="M404" t="str">
            <v>Tzyy-Nong L</v>
          </cell>
          <cell r="N404">
            <v>44051</v>
          </cell>
          <cell r="O404">
            <v>44415</v>
          </cell>
          <cell r="P404" t="str">
            <v>0771</v>
          </cell>
          <cell r="Q404" t="str">
            <v>MSP</v>
          </cell>
          <cell r="R404">
            <v>40654829</v>
          </cell>
          <cell r="S404" t="str">
            <v/>
          </cell>
          <cell r="T404" t="str">
            <v>NA</v>
          </cell>
          <cell r="V404">
            <v>150500</v>
          </cell>
          <cell r="W404">
            <v>1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150500</v>
          </cell>
          <cell r="AC404">
            <v>64500</v>
          </cell>
          <cell r="AD404">
            <v>0</v>
          </cell>
          <cell r="AE404">
            <v>215000</v>
          </cell>
          <cell r="AF404">
            <v>215000</v>
          </cell>
          <cell r="AG404">
            <v>1</v>
          </cell>
          <cell r="AH404">
            <v>215000</v>
          </cell>
          <cell r="AI404">
            <v>0</v>
          </cell>
          <cell r="AJ404"/>
          <cell r="AK404"/>
          <cell r="AN404"/>
          <cell r="AO404"/>
          <cell r="AP404"/>
          <cell r="AR404">
            <v>215000</v>
          </cell>
          <cell r="AS404">
            <v>44051</v>
          </cell>
          <cell r="AT404">
            <v>44415</v>
          </cell>
          <cell r="AU404" t="str">
            <v>MSP with PNZ and PSZ</v>
          </cell>
          <cell r="AV404">
            <v>44055</v>
          </cell>
          <cell r="BB404" t="str">
            <v>ARC0282531 - Renewal</v>
          </cell>
          <cell r="BC404" t="str">
            <v>Y</v>
          </cell>
          <cell r="BE404" t="str">
            <v>Y</v>
          </cell>
          <cell r="BF404"/>
          <cell r="BG404" t="str">
            <v>tzliou@ucsd.edu</v>
          </cell>
          <cell r="BI404">
            <v>0</v>
          </cell>
          <cell r="BJ404">
            <v>31220</v>
          </cell>
          <cell r="BK404">
            <v>17916.669999999998</v>
          </cell>
          <cell r="BL404">
            <v>12541.67</v>
          </cell>
          <cell r="BM404">
            <v>5375</v>
          </cell>
          <cell r="BN404"/>
          <cell r="BR404">
            <v>102.97</v>
          </cell>
          <cell r="BS404">
            <v>7422.0775999999996</v>
          </cell>
        </row>
        <row r="405">
          <cell r="A405">
            <v>2021</v>
          </cell>
          <cell r="B405">
            <v>312</v>
          </cell>
          <cell r="C405" t="str">
            <v>Surgery</v>
          </cell>
          <cell r="D405" t="str">
            <v>NA</v>
          </cell>
          <cell r="F405" t="str">
            <v>Colston</v>
          </cell>
          <cell r="G405" t="str">
            <v>MSP</v>
          </cell>
          <cell r="H405" t="str">
            <v>Active</v>
          </cell>
          <cell r="I405">
            <v>10372178</v>
          </cell>
          <cell r="J405" t="e">
            <v>#N/A</v>
          </cell>
          <cell r="K405" t="str">
            <v>Gramins, Daniel</v>
          </cell>
          <cell r="L405" t="str">
            <v>Gramins</v>
          </cell>
          <cell r="M405" t="str">
            <v>Daniel</v>
          </cell>
          <cell r="N405">
            <v>43752</v>
          </cell>
          <cell r="O405">
            <v>44117</v>
          </cell>
          <cell r="P405" t="str">
            <v>0771</v>
          </cell>
          <cell r="Q405" t="str">
            <v>MSP</v>
          </cell>
          <cell r="R405">
            <v>40652266</v>
          </cell>
          <cell r="S405" t="str">
            <v/>
          </cell>
          <cell r="T405" t="str">
            <v>NA</v>
          </cell>
          <cell r="V405">
            <v>123500</v>
          </cell>
          <cell r="W405">
            <v>0.1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123500</v>
          </cell>
          <cell r="AC405">
            <v>0</v>
          </cell>
          <cell r="AD405">
            <v>0</v>
          </cell>
          <cell r="AE405">
            <v>123500</v>
          </cell>
          <cell r="AF405">
            <v>123500</v>
          </cell>
          <cell r="AG405">
            <v>0.1</v>
          </cell>
          <cell r="AH405">
            <v>12350</v>
          </cell>
          <cell r="AI405">
            <v>0</v>
          </cell>
          <cell r="AJ405">
            <v>43739</v>
          </cell>
          <cell r="AK405">
            <v>65381</v>
          </cell>
          <cell r="AL405" t="str">
            <v>00/03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R405">
            <v>12350</v>
          </cell>
          <cell r="AS405">
            <v>43752</v>
          </cell>
          <cell r="AT405">
            <v>44117</v>
          </cell>
          <cell r="AU405" t="str">
            <v>MSP with PSZ only</v>
          </cell>
          <cell r="AV405">
            <v>43781</v>
          </cell>
          <cell r="BB405" t="str">
            <v>ARC0263075: Ended fac appt eff 10/13/19, new MSP eff 10/14/19</v>
          </cell>
          <cell r="BC405" t="str">
            <v>A</v>
          </cell>
          <cell r="BD405" t="str">
            <v>Felix</v>
          </cell>
          <cell r="BE405" t="str">
            <v>Y</v>
          </cell>
          <cell r="BF405" t="str">
            <v>Sub 2</v>
          </cell>
          <cell r="BG405" t="str">
            <v>dgramins@ucsd.edu</v>
          </cell>
          <cell r="BH405" t="str">
            <v>10/31/16 - Changed to Felix as admin asst. SL</v>
          </cell>
          <cell r="BI405">
            <v>0</v>
          </cell>
          <cell r="BJ405">
            <v>31221</v>
          </cell>
          <cell r="BK405" t="str">
            <v>EcoTime</v>
          </cell>
          <cell r="BL405">
            <v>1029.17</v>
          </cell>
          <cell r="BM405">
            <v>0</v>
          </cell>
          <cell r="BN405"/>
          <cell r="BR405">
            <v>59.15</v>
          </cell>
          <cell r="BS405" t="e">
            <v>#N/A</v>
          </cell>
        </row>
        <row r="406">
          <cell r="A406">
            <v>2021</v>
          </cell>
          <cell r="B406">
            <v>312</v>
          </cell>
          <cell r="C406" t="str">
            <v>Surgery</v>
          </cell>
          <cell r="D406" t="str">
            <v>NA</v>
          </cell>
          <cell r="F406" t="str">
            <v>Colston</v>
          </cell>
          <cell r="G406" t="str">
            <v>MSP</v>
          </cell>
          <cell r="H406" t="str">
            <v>Active</v>
          </cell>
          <cell r="I406">
            <v>10372814</v>
          </cell>
          <cell r="J406" t="e">
            <v>#N/A</v>
          </cell>
          <cell r="K406" t="str">
            <v>Halasz, Sasha Renee</v>
          </cell>
          <cell r="L406" t="str">
            <v>Halasz</v>
          </cell>
          <cell r="M406" t="str">
            <v>Sasha</v>
          </cell>
          <cell r="N406">
            <v>44013</v>
          </cell>
          <cell r="O406">
            <v>44377</v>
          </cell>
          <cell r="P406" t="str">
            <v>0772</v>
          </cell>
          <cell r="Q406" t="str">
            <v>MSP</v>
          </cell>
          <cell r="R406">
            <v>40652546</v>
          </cell>
          <cell r="S406" t="str">
            <v/>
          </cell>
          <cell r="T406" t="str">
            <v>NA</v>
          </cell>
          <cell r="V406">
            <v>91900</v>
          </cell>
          <cell r="W406">
            <v>0.2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91900</v>
          </cell>
          <cell r="AC406">
            <v>0</v>
          </cell>
          <cell r="AD406">
            <v>0</v>
          </cell>
          <cell r="AE406">
            <v>91900</v>
          </cell>
          <cell r="AF406">
            <v>91900</v>
          </cell>
          <cell r="AG406">
            <v>0.2</v>
          </cell>
          <cell r="AH406">
            <v>18380</v>
          </cell>
          <cell r="AI406">
            <v>0</v>
          </cell>
          <cell r="AJ406"/>
          <cell r="AK406"/>
          <cell r="AN406"/>
          <cell r="AO406"/>
          <cell r="AP406"/>
          <cell r="AR406">
            <v>18380</v>
          </cell>
          <cell r="AS406">
            <v>44013</v>
          </cell>
          <cell r="AT406">
            <v>44377</v>
          </cell>
          <cell r="AU406" t="str">
            <v>MSP with PSZ only</v>
          </cell>
          <cell r="AV406">
            <v>44011</v>
          </cell>
          <cell r="BB406" t="str">
            <v>ARC0273295 - Renewal</v>
          </cell>
          <cell r="BC406" t="str">
            <v>D</v>
          </cell>
          <cell r="BE406" t="str">
            <v>Y</v>
          </cell>
          <cell r="BF406" t="str">
            <v>Sub 2</v>
          </cell>
          <cell r="BG406" t="str">
            <v>shalasz@ucsd.edu</v>
          </cell>
          <cell r="BH406" t="str">
            <v>PNZ/PSZ only; No MTE set up needed.</v>
          </cell>
          <cell r="BI406">
            <v>0</v>
          </cell>
          <cell r="BJ406">
            <v>31219</v>
          </cell>
          <cell r="BK406" t="str">
            <v>EcoTime</v>
          </cell>
          <cell r="BL406">
            <v>1531.67</v>
          </cell>
          <cell r="BM406">
            <v>0</v>
          </cell>
          <cell r="BN406"/>
          <cell r="BR406">
            <v>44.01</v>
          </cell>
          <cell r="BS406" t="e">
            <v>#N/A</v>
          </cell>
        </row>
        <row r="407">
          <cell r="A407">
            <v>2021</v>
          </cell>
          <cell r="B407">
            <v>312</v>
          </cell>
          <cell r="C407" t="str">
            <v>Surgery</v>
          </cell>
          <cell r="D407" t="str">
            <v>NA</v>
          </cell>
          <cell r="F407" t="str">
            <v>Colston</v>
          </cell>
          <cell r="G407" t="str">
            <v>MSP</v>
          </cell>
          <cell r="H407" t="str">
            <v>Active</v>
          </cell>
          <cell r="I407">
            <v>10374118</v>
          </cell>
          <cell r="J407" t="e">
            <v>#N/A</v>
          </cell>
          <cell r="K407" t="str">
            <v>Ren, Yin</v>
          </cell>
          <cell r="L407" t="str">
            <v>Ren</v>
          </cell>
          <cell r="M407" t="str">
            <v>Yin</v>
          </cell>
          <cell r="N407">
            <v>44013</v>
          </cell>
          <cell r="O407">
            <v>44377</v>
          </cell>
          <cell r="P407" t="str">
            <v>0772</v>
          </cell>
          <cell r="Q407" t="str">
            <v>MSP</v>
          </cell>
          <cell r="R407">
            <v>40647593</v>
          </cell>
          <cell r="S407" t="str">
            <v/>
          </cell>
          <cell r="T407" t="str">
            <v>NA</v>
          </cell>
          <cell r="V407">
            <v>91900</v>
          </cell>
          <cell r="W407">
            <v>0.2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91900</v>
          </cell>
          <cell r="AC407">
            <v>0</v>
          </cell>
          <cell r="AD407">
            <v>0</v>
          </cell>
          <cell r="AE407">
            <v>91900</v>
          </cell>
          <cell r="AF407">
            <v>91900</v>
          </cell>
          <cell r="AG407">
            <v>0.2</v>
          </cell>
          <cell r="AH407">
            <v>18380</v>
          </cell>
          <cell r="AI407">
            <v>0</v>
          </cell>
          <cell r="AJ407"/>
          <cell r="AK407"/>
          <cell r="AN407"/>
          <cell r="AO407"/>
          <cell r="AP407"/>
          <cell r="AR407">
            <v>18380</v>
          </cell>
          <cell r="AS407">
            <v>44013</v>
          </cell>
          <cell r="AT407">
            <v>44377</v>
          </cell>
          <cell r="AU407" t="str">
            <v>MSP without incentive</v>
          </cell>
          <cell r="AV407">
            <v>43949</v>
          </cell>
          <cell r="BB407" t="str">
            <v>ARC0273333 - Renewal</v>
          </cell>
          <cell r="BC407" t="str">
            <v>X</v>
          </cell>
          <cell r="BE407" t="str">
            <v>Y</v>
          </cell>
          <cell r="BF407" t="str">
            <v>GME</v>
          </cell>
          <cell r="BG407" t="str">
            <v>yren@ucsd.edu</v>
          </cell>
          <cell r="BI407">
            <v>0</v>
          </cell>
          <cell r="BJ407">
            <v>31219</v>
          </cell>
          <cell r="BK407" t="str">
            <v>Incentive</v>
          </cell>
          <cell r="BL407">
            <v>1531.67</v>
          </cell>
          <cell r="BM407">
            <v>0</v>
          </cell>
          <cell r="BN407"/>
          <cell r="BR407">
            <v>44.01</v>
          </cell>
          <cell r="BS407" t="e">
            <v>#N/A</v>
          </cell>
        </row>
        <row r="408">
          <cell r="A408">
            <v>2021</v>
          </cell>
          <cell r="B408">
            <v>312</v>
          </cell>
          <cell r="C408" t="str">
            <v>Surgery</v>
          </cell>
          <cell r="D408" t="str">
            <v>NA</v>
          </cell>
          <cell r="E408" t="str">
            <v>370</v>
          </cell>
          <cell r="F408" t="str">
            <v>Colston</v>
          </cell>
          <cell r="G408" t="str">
            <v>MSP</v>
          </cell>
          <cell r="H408" t="str">
            <v>Active</v>
          </cell>
          <cell r="I408">
            <v>10374171</v>
          </cell>
          <cell r="J408" t="e">
            <v>#N/A</v>
          </cell>
          <cell r="K408" t="str">
            <v>Patel, Devin Nitin</v>
          </cell>
          <cell r="L408" t="str">
            <v>Patel</v>
          </cell>
          <cell r="M408" t="str">
            <v>Devin</v>
          </cell>
          <cell r="N408">
            <v>43770</v>
          </cell>
          <cell r="O408">
            <v>44135</v>
          </cell>
          <cell r="P408" t="str">
            <v>0772</v>
          </cell>
          <cell r="Q408" t="str">
            <v>MSP</v>
          </cell>
          <cell r="R408">
            <v>40647646</v>
          </cell>
          <cell r="S408" t="str">
            <v/>
          </cell>
          <cell r="T408" t="str">
            <v>NA</v>
          </cell>
          <cell r="V408">
            <v>91900</v>
          </cell>
          <cell r="W408">
            <v>1.66E-2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91900</v>
          </cell>
          <cell r="AC408">
            <v>0</v>
          </cell>
          <cell r="AD408">
            <v>0</v>
          </cell>
          <cell r="AE408">
            <v>91900</v>
          </cell>
          <cell r="AF408">
            <v>91900</v>
          </cell>
          <cell r="AG408">
            <v>1.66E-2</v>
          </cell>
          <cell r="AH408">
            <v>1525.54</v>
          </cell>
          <cell r="AI408">
            <v>0</v>
          </cell>
          <cell r="AJ408"/>
          <cell r="AK408"/>
          <cell r="AN408"/>
          <cell r="AO408"/>
          <cell r="AP408"/>
          <cell r="AR408">
            <v>1525.54</v>
          </cell>
          <cell r="AS408">
            <v>43770</v>
          </cell>
          <cell r="AT408">
            <v>44135</v>
          </cell>
          <cell r="AU408" t="str">
            <v>MSP without incentive</v>
          </cell>
          <cell r="AV408">
            <v>43817</v>
          </cell>
          <cell r="BB408" t="str">
            <v>New Moonlighting Contract (ARC0271065)
New Retro-Active Moonlighting Contract (ARC0271065)</v>
          </cell>
          <cell r="BC408" t="str">
            <v>X</v>
          </cell>
          <cell r="BE408" t="str">
            <v>Y</v>
          </cell>
          <cell r="BF408"/>
          <cell r="BG408" t="str">
            <v>d4patel@ucsd.edu</v>
          </cell>
          <cell r="BI408">
            <v>0</v>
          </cell>
          <cell r="BJ408">
            <v>37021</v>
          </cell>
          <cell r="BK408">
            <v>127.13</v>
          </cell>
          <cell r="BL408">
            <v>127.13</v>
          </cell>
          <cell r="BM408">
            <v>0</v>
          </cell>
          <cell r="BN408"/>
          <cell r="BR408">
            <v>44.01</v>
          </cell>
          <cell r="BS408" t="e">
            <v>#N/A</v>
          </cell>
        </row>
        <row r="409">
          <cell r="A409">
            <v>2022</v>
          </cell>
          <cell r="B409">
            <v>312</v>
          </cell>
          <cell r="C409" t="str">
            <v>Surgery</v>
          </cell>
          <cell r="D409" t="str">
            <v>NA</v>
          </cell>
          <cell r="F409" t="str">
            <v>Colston</v>
          </cell>
          <cell r="G409" t="str">
            <v>MSP</v>
          </cell>
          <cell r="I409">
            <v>10453632</v>
          </cell>
          <cell r="J409" t="e">
            <v>#N/A</v>
          </cell>
          <cell r="K409" t="str">
            <v>Guo, Theresa</v>
          </cell>
          <cell r="L409" t="str">
            <v>Guo</v>
          </cell>
          <cell r="M409" t="str">
            <v>Theresa</v>
          </cell>
          <cell r="N409">
            <v>44089</v>
          </cell>
          <cell r="O409">
            <v>44453</v>
          </cell>
          <cell r="P409" t="str">
            <v>0771</v>
          </cell>
          <cell r="Q409" t="str">
            <v>MSP</v>
          </cell>
          <cell r="R409">
            <v>40745966</v>
          </cell>
          <cell r="S409" t="str">
            <v/>
          </cell>
          <cell r="T409" t="str">
            <v>NA</v>
          </cell>
          <cell r="V409">
            <v>189000</v>
          </cell>
          <cell r="W409">
            <v>1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189000</v>
          </cell>
          <cell r="AC409">
            <v>81000</v>
          </cell>
          <cell r="AD409">
            <v>0</v>
          </cell>
          <cell r="AE409">
            <v>270000</v>
          </cell>
          <cell r="AF409">
            <v>270000</v>
          </cell>
          <cell r="AG409">
            <v>1</v>
          </cell>
          <cell r="AH409">
            <v>270000</v>
          </cell>
          <cell r="AI409">
            <v>0</v>
          </cell>
          <cell r="AJ409"/>
          <cell r="AK409"/>
          <cell r="AN409"/>
          <cell r="AO409"/>
          <cell r="AP409"/>
          <cell r="AR409">
            <v>270000</v>
          </cell>
          <cell r="AS409">
            <v>44089</v>
          </cell>
          <cell r="AT409">
            <v>44453</v>
          </cell>
          <cell r="AU409" t="str">
            <v>MSP with PNZ and PSZ</v>
          </cell>
          <cell r="AV409">
            <v>44067</v>
          </cell>
          <cell r="BB409" t="str">
            <v>ARC0289922 - New MSP</v>
          </cell>
          <cell r="BC409" t="str">
            <v>N</v>
          </cell>
          <cell r="BE409" t="str">
            <v>Y</v>
          </cell>
          <cell r="BF409"/>
          <cell r="BG409" t="str">
            <v>twguo@ucsd.edu</v>
          </cell>
          <cell r="BI409">
            <v>0</v>
          </cell>
          <cell r="BK409">
            <v>22500</v>
          </cell>
          <cell r="BL409">
            <v>15750</v>
          </cell>
          <cell r="BM409">
            <v>6750</v>
          </cell>
          <cell r="BN409">
            <v>0.54549999999999998</v>
          </cell>
          <cell r="BO409">
            <v>44104</v>
          </cell>
          <cell r="BR409">
            <v>129.31</v>
          </cell>
          <cell r="BS409" t="e">
            <v>#N/A</v>
          </cell>
        </row>
        <row r="410">
          <cell r="A410">
            <v>2022</v>
          </cell>
          <cell r="B410">
            <v>312</v>
          </cell>
          <cell r="C410" t="str">
            <v>Surgery</v>
          </cell>
          <cell r="D410" t="str">
            <v>NA</v>
          </cell>
          <cell r="F410" t="str">
            <v>Colston</v>
          </cell>
          <cell r="G410" t="str">
            <v>MSP</v>
          </cell>
          <cell r="I410">
            <v>10453745</v>
          </cell>
          <cell r="J410" t="e">
            <v>#N/A</v>
          </cell>
          <cell r="K410" t="str">
            <v>Kearns, Mark J.</v>
          </cell>
          <cell r="L410" t="str">
            <v>Kearns</v>
          </cell>
          <cell r="M410" t="str">
            <v>Mark J.</v>
          </cell>
          <cell r="N410">
            <v>44075</v>
          </cell>
          <cell r="O410">
            <v>44439</v>
          </cell>
          <cell r="P410" t="str">
            <v>0770</v>
          </cell>
          <cell r="Q410" t="str">
            <v>MSP</v>
          </cell>
          <cell r="R410">
            <v>40747599</v>
          </cell>
          <cell r="S410" t="str">
            <v/>
          </cell>
          <cell r="T410" t="str">
            <v>NA</v>
          </cell>
          <cell r="V410">
            <v>143500</v>
          </cell>
          <cell r="W410">
            <v>1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143500</v>
          </cell>
          <cell r="AC410">
            <v>56500</v>
          </cell>
          <cell r="AD410">
            <v>0</v>
          </cell>
          <cell r="AE410">
            <v>200000</v>
          </cell>
          <cell r="AF410">
            <v>200000</v>
          </cell>
          <cell r="AG410">
            <v>1</v>
          </cell>
          <cell r="AH410">
            <v>200000</v>
          </cell>
          <cell r="AI410">
            <v>0</v>
          </cell>
          <cell r="AJ410"/>
          <cell r="AK410"/>
          <cell r="AN410"/>
          <cell r="AO410"/>
          <cell r="AP410"/>
          <cell r="AR410">
            <v>200000</v>
          </cell>
          <cell r="AS410">
            <v>44075</v>
          </cell>
          <cell r="AT410">
            <v>44439</v>
          </cell>
          <cell r="AU410" t="str">
            <v>MSP with PNZ and PSZ</v>
          </cell>
          <cell r="AV410">
            <v>44071</v>
          </cell>
          <cell r="BB410" t="str">
            <v>ARC0290161 - New MSP</v>
          </cell>
          <cell r="BC410" t="str">
            <v>N</v>
          </cell>
          <cell r="BE410" t="str">
            <v>Y</v>
          </cell>
          <cell r="BF410"/>
          <cell r="BG410" t="str">
            <v>mjkearns@ucsd.edu</v>
          </cell>
          <cell r="BI410">
            <v>0</v>
          </cell>
          <cell r="BK410">
            <v>16666.669999999998</v>
          </cell>
          <cell r="BL410">
            <v>11958.33</v>
          </cell>
          <cell r="BM410">
            <v>4708.33</v>
          </cell>
          <cell r="BN410"/>
          <cell r="BR410">
            <v>95.79</v>
          </cell>
          <cell r="BS410" t="e">
            <v>#N/A</v>
          </cell>
        </row>
        <row r="411">
          <cell r="A411">
            <v>2021</v>
          </cell>
          <cell r="B411">
            <v>312</v>
          </cell>
          <cell r="C411" t="str">
            <v>Surgery</v>
          </cell>
          <cell r="D411" t="str">
            <v>NSG</v>
          </cell>
          <cell r="F411" t="str">
            <v>Colston</v>
          </cell>
          <cell r="G411" t="str">
            <v>MSP</v>
          </cell>
          <cell r="H411" t="str">
            <v>Active</v>
          </cell>
          <cell r="I411">
            <v>10363597</v>
          </cell>
          <cell r="J411" t="e">
            <v>#N/A</v>
          </cell>
          <cell r="K411" t="str">
            <v>Tomlin, Jeffrey Michael</v>
          </cell>
          <cell r="L411" t="str">
            <v>Tomlin</v>
          </cell>
          <cell r="M411" t="str">
            <v>Jeffrey</v>
          </cell>
          <cell r="N411">
            <v>43851</v>
          </cell>
          <cell r="O411">
            <v>44216</v>
          </cell>
          <cell r="P411" t="str">
            <v>0770</v>
          </cell>
          <cell r="Q411" t="str">
            <v>MSP</v>
          </cell>
          <cell r="R411">
            <v>40660741</v>
          </cell>
          <cell r="S411" t="str">
            <v/>
          </cell>
          <cell r="T411" t="str">
            <v>NA</v>
          </cell>
          <cell r="V411">
            <v>204470</v>
          </cell>
          <cell r="W411">
            <v>0.15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204470</v>
          </cell>
          <cell r="AC411">
            <v>87630</v>
          </cell>
          <cell r="AD411">
            <v>0</v>
          </cell>
          <cell r="AE411">
            <v>292100</v>
          </cell>
          <cell r="AF411">
            <v>292100</v>
          </cell>
          <cell r="AG411">
            <v>0.15</v>
          </cell>
          <cell r="AH411">
            <v>43815</v>
          </cell>
          <cell r="AI411">
            <v>0</v>
          </cell>
          <cell r="AJ411"/>
          <cell r="AK411"/>
          <cell r="AN411"/>
          <cell r="AO411"/>
          <cell r="AP411"/>
          <cell r="AR411">
            <v>43815</v>
          </cell>
          <cell r="AS411">
            <v>43851</v>
          </cell>
          <cell r="AT411">
            <v>44216</v>
          </cell>
          <cell r="AU411" t="str">
            <v>MSP with PNZ and PSZ</v>
          </cell>
          <cell r="AV411">
            <v>43819</v>
          </cell>
          <cell r="AW411" t="str">
            <v>Taylor, J.</v>
          </cell>
          <cell r="BB411" t="str">
            <v>New MSP - ARC0271358</v>
          </cell>
          <cell r="BC411" t="str">
            <v>D</v>
          </cell>
          <cell r="BE411" t="str">
            <v>Y</v>
          </cell>
          <cell r="BF411" t="str">
            <v>Sub 2</v>
          </cell>
          <cell r="BG411" t="str">
            <v>jmtomlin@health.ucsd.edu</v>
          </cell>
          <cell r="BI411">
            <v>0</v>
          </cell>
          <cell r="BJ411">
            <v>31220</v>
          </cell>
          <cell r="BK411" t="str">
            <v>EcoTime</v>
          </cell>
          <cell r="BL411">
            <v>2555.88</v>
          </cell>
          <cell r="BM411">
            <v>1095.3800000000001</v>
          </cell>
          <cell r="BN411"/>
          <cell r="BR411">
            <v>139.88999999999999</v>
          </cell>
          <cell r="BS411" t="e">
            <v>#N/A</v>
          </cell>
        </row>
        <row r="412">
          <cell r="A412">
            <v>2022</v>
          </cell>
          <cell r="B412">
            <v>312</v>
          </cell>
          <cell r="C412" t="str">
            <v>Surgery</v>
          </cell>
          <cell r="D412" t="str">
            <v>NSG</v>
          </cell>
          <cell r="F412" t="str">
            <v>Colston</v>
          </cell>
          <cell r="G412" t="str">
            <v>MSP</v>
          </cell>
          <cell r="H412" t="str">
            <v>Active</v>
          </cell>
          <cell r="I412">
            <v>10363756</v>
          </cell>
          <cell r="J412" t="e">
            <v>#N/A</v>
          </cell>
          <cell r="K412" t="str">
            <v>Tung, Howard</v>
          </cell>
          <cell r="L412" t="str">
            <v>Tung</v>
          </cell>
          <cell r="M412" t="str">
            <v>Howard</v>
          </cell>
          <cell r="N412">
            <v>44044</v>
          </cell>
          <cell r="O412">
            <v>44408</v>
          </cell>
          <cell r="P412" t="str">
            <v>0770</v>
          </cell>
          <cell r="Q412" t="str">
            <v>MSP</v>
          </cell>
          <cell r="R412">
            <v>40660943</v>
          </cell>
          <cell r="S412" t="str">
            <v/>
          </cell>
          <cell r="T412" t="str">
            <v>NA</v>
          </cell>
          <cell r="V412">
            <v>301734</v>
          </cell>
          <cell r="W412">
            <v>1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301734</v>
          </cell>
          <cell r="AC412">
            <v>98566</v>
          </cell>
          <cell r="AD412">
            <v>0</v>
          </cell>
          <cell r="AE412">
            <v>400300</v>
          </cell>
          <cell r="AF412">
            <v>400300</v>
          </cell>
          <cell r="AG412">
            <v>1</v>
          </cell>
          <cell r="AH412">
            <v>400300</v>
          </cell>
          <cell r="AI412">
            <v>0</v>
          </cell>
          <cell r="AJ412"/>
          <cell r="AK412"/>
          <cell r="AN412"/>
          <cell r="AO412"/>
          <cell r="AP412"/>
          <cell r="AR412">
            <v>400300</v>
          </cell>
          <cell r="AS412">
            <v>44044</v>
          </cell>
          <cell r="AT412">
            <v>44408</v>
          </cell>
          <cell r="AU412" t="str">
            <v>MSP with PNZ and PSZ</v>
          </cell>
          <cell r="AV412">
            <v>44042</v>
          </cell>
          <cell r="BB412" t="str">
            <v>ARC0279506 - Renewal</v>
          </cell>
          <cell r="BC412" t="str">
            <v>Y</v>
          </cell>
          <cell r="BE412" t="str">
            <v>Y</v>
          </cell>
          <cell r="BF412"/>
          <cell r="BG412" t="str">
            <v>hotung@ucsd.edu</v>
          </cell>
          <cell r="BI412">
            <v>0</v>
          </cell>
          <cell r="BJ412">
            <v>31220</v>
          </cell>
          <cell r="BK412">
            <v>33358.33</v>
          </cell>
          <cell r="BL412">
            <v>25144.5</v>
          </cell>
          <cell r="BM412">
            <v>8213.83</v>
          </cell>
          <cell r="BN412"/>
          <cell r="BR412">
            <v>191.71</v>
          </cell>
          <cell r="BS412">
            <v>27704.0121</v>
          </cell>
        </row>
        <row r="413">
          <cell r="A413">
            <v>2022</v>
          </cell>
          <cell r="B413">
            <v>312</v>
          </cell>
          <cell r="C413" t="str">
            <v>Surgery</v>
          </cell>
          <cell r="D413" t="str">
            <v>NSG</v>
          </cell>
          <cell r="F413" t="str">
            <v>Colston</v>
          </cell>
          <cell r="G413" t="str">
            <v>MSP</v>
          </cell>
          <cell r="H413" t="str">
            <v>Active</v>
          </cell>
          <cell r="I413">
            <v>10367390</v>
          </cell>
          <cell r="J413" t="e">
            <v>#N/A</v>
          </cell>
          <cell r="K413" t="str">
            <v>Jeswani, Sunil Partab</v>
          </cell>
          <cell r="L413" t="str">
            <v>Jeswani</v>
          </cell>
          <cell r="M413" t="str">
            <v>Sunil Partab</v>
          </cell>
          <cell r="N413">
            <v>44075</v>
          </cell>
          <cell r="O413">
            <v>44439</v>
          </cell>
          <cell r="P413" t="str">
            <v>0771</v>
          </cell>
          <cell r="Q413" t="str">
            <v>MSP</v>
          </cell>
          <cell r="R413">
            <v>40653529</v>
          </cell>
          <cell r="S413" t="str">
            <v/>
          </cell>
          <cell r="T413" t="str">
            <v>NA</v>
          </cell>
          <cell r="V413">
            <v>252494</v>
          </cell>
          <cell r="W413">
            <v>1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252494</v>
          </cell>
          <cell r="AC413">
            <v>95606</v>
          </cell>
          <cell r="AD413">
            <v>0</v>
          </cell>
          <cell r="AE413">
            <v>348100</v>
          </cell>
          <cell r="AF413">
            <v>348100</v>
          </cell>
          <cell r="AG413">
            <v>1</v>
          </cell>
          <cell r="AH413">
            <v>348100</v>
          </cell>
          <cell r="AI413">
            <v>0</v>
          </cell>
          <cell r="AJ413"/>
          <cell r="AK413"/>
          <cell r="AN413"/>
          <cell r="AO413"/>
          <cell r="AP413"/>
          <cell r="AR413">
            <v>348100</v>
          </cell>
          <cell r="AS413">
            <v>44075</v>
          </cell>
          <cell r="AT413">
            <v>44439</v>
          </cell>
          <cell r="AU413" t="str">
            <v>MSP with PNZ and PSZ</v>
          </cell>
          <cell r="AV413">
            <v>44068</v>
          </cell>
          <cell r="BB413" t="str">
            <v>ARC0282551 - Renewal</v>
          </cell>
          <cell r="BC413" t="str">
            <v>Y</v>
          </cell>
          <cell r="BE413" t="str">
            <v>Y</v>
          </cell>
          <cell r="BF413"/>
          <cell r="BG413" t="str">
            <v>sujeswani@ucsd.edu</v>
          </cell>
          <cell r="BI413">
            <v>0</v>
          </cell>
          <cell r="BJ413">
            <v>31220</v>
          </cell>
          <cell r="BK413">
            <v>29008.33</v>
          </cell>
          <cell r="BL413">
            <v>21041.17</v>
          </cell>
          <cell r="BM413">
            <v>7967.17</v>
          </cell>
          <cell r="BN413"/>
          <cell r="BR413">
            <v>166.71</v>
          </cell>
          <cell r="BS413">
            <v>20160.240300000001</v>
          </cell>
        </row>
        <row r="414">
          <cell r="A414">
            <v>2021</v>
          </cell>
          <cell r="B414">
            <v>312</v>
          </cell>
          <cell r="C414" t="str">
            <v>Surgery</v>
          </cell>
          <cell r="D414" t="str">
            <v>NSG</v>
          </cell>
          <cell r="F414" t="str">
            <v>Colston</v>
          </cell>
          <cell r="G414" t="str">
            <v>MSP</v>
          </cell>
          <cell r="I414">
            <v>10432304</v>
          </cell>
          <cell r="J414" t="e">
            <v>#N/A</v>
          </cell>
          <cell r="K414" t="str">
            <v>Blaskiewicz, Donald</v>
          </cell>
          <cell r="L414" t="str">
            <v>Blaskiewicz</v>
          </cell>
          <cell r="M414" t="str">
            <v>Donald</v>
          </cell>
          <cell r="N414">
            <v>44013</v>
          </cell>
          <cell r="O414">
            <v>44377</v>
          </cell>
          <cell r="P414" t="str">
            <v>0770</v>
          </cell>
          <cell r="Q414" t="str">
            <v>MSP</v>
          </cell>
          <cell r="R414">
            <v>40713100</v>
          </cell>
          <cell r="S414" t="str">
            <v/>
          </cell>
          <cell r="T414" t="str">
            <v>NA</v>
          </cell>
          <cell r="V414">
            <v>292100</v>
          </cell>
          <cell r="W414">
            <v>1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292100</v>
          </cell>
          <cell r="AC414">
            <v>107900</v>
          </cell>
          <cell r="AD414">
            <v>0</v>
          </cell>
          <cell r="AE414">
            <v>400000</v>
          </cell>
          <cell r="AF414">
            <v>400000</v>
          </cell>
          <cell r="AG414">
            <v>1</v>
          </cell>
          <cell r="AH414">
            <v>400000</v>
          </cell>
          <cell r="AI414">
            <v>0</v>
          </cell>
          <cell r="AJ414"/>
          <cell r="AK414"/>
          <cell r="AN414"/>
          <cell r="AO414"/>
          <cell r="AP414"/>
          <cell r="AR414">
            <v>400000</v>
          </cell>
          <cell r="AS414">
            <v>44013</v>
          </cell>
          <cell r="AT414">
            <v>44377</v>
          </cell>
          <cell r="AU414" t="str">
            <v>MSP with PNZ and PSZ</v>
          </cell>
          <cell r="AV414">
            <v>43987</v>
          </cell>
          <cell r="AW414" t="str">
            <v>Colston, S.</v>
          </cell>
          <cell r="BB414" t="str">
            <v>ARC0284667 - New MSP</v>
          </cell>
          <cell r="BC414" t="str">
            <v>N</v>
          </cell>
          <cell r="BE414" t="str">
            <v>Y</v>
          </cell>
          <cell r="BF414"/>
          <cell r="BG414" t="str">
            <v>donald.blaskiewicz.md@gmail.com</v>
          </cell>
          <cell r="BI414">
            <v>0</v>
          </cell>
          <cell r="BK414">
            <v>33333.33</v>
          </cell>
          <cell r="BL414">
            <v>24341.67</v>
          </cell>
          <cell r="BM414">
            <v>8991.67</v>
          </cell>
          <cell r="BN414"/>
          <cell r="BR414">
            <v>191.57</v>
          </cell>
          <cell r="BS414">
            <v>26798.727299999995</v>
          </cell>
        </row>
        <row r="415">
          <cell r="A415">
            <v>2021</v>
          </cell>
          <cell r="B415">
            <v>314</v>
          </cell>
          <cell r="C415" t="str">
            <v>Psychiatry</v>
          </cell>
          <cell r="D415" t="str">
            <v>NA</v>
          </cell>
          <cell r="F415" t="str">
            <v>Huynh</v>
          </cell>
          <cell r="G415" t="str">
            <v>MSP</v>
          </cell>
          <cell r="I415">
            <v>10061202</v>
          </cell>
          <cell r="J415" t="e">
            <v>#N/A</v>
          </cell>
          <cell r="K415" t="str">
            <v>Besterman, Aaron</v>
          </cell>
          <cell r="L415" t="str">
            <v>Besterman</v>
          </cell>
          <cell r="M415" t="str">
            <v>Aaron</v>
          </cell>
          <cell r="N415">
            <v>44013</v>
          </cell>
          <cell r="O415">
            <v>44377</v>
          </cell>
          <cell r="P415" t="str">
            <v>0771</v>
          </cell>
          <cell r="Q415" t="str">
            <v>MSP</v>
          </cell>
          <cell r="R415">
            <v>40714350</v>
          </cell>
          <cell r="S415" t="str">
            <v/>
          </cell>
          <cell r="T415" t="str">
            <v>NA</v>
          </cell>
          <cell r="V415">
            <v>180810</v>
          </cell>
          <cell r="W415">
            <v>1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180810</v>
          </cell>
          <cell r="AC415">
            <v>77490</v>
          </cell>
          <cell r="AD415">
            <v>0</v>
          </cell>
          <cell r="AE415">
            <v>258300</v>
          </cell>
          <cell r="AF415">
            <v>258300</v>
          </cell>
          <cell r="AG415">
            <v>1</v>
          </cell>
          <cell r="AH415">
            <v>258300</v>
          </cell>
          <cell r="AI415">
            <v>0</v>
          </cell>
          <cell r="AJ415"/>
          <cell r="AK415"/>
          <cell r="AN415"/>
          <cell r="AO415"/>
          <cell r="AP415"/>
          <cell r="AR415">
            <v>258300</v>
          </cell>
          <cell r="AS415">
            <v>44013</v>
          </cell>
          <cell r="AT415">
            <v>44377</v>
          </cell>
          <cell r="AU415" t="str">
            <v>MSP with PNZ and PSZ</v>
          </cell>
          <cell r="AV415">
            <v>43985</v>
          </cell>
          <cell r="BB415" t="str">
            <v>ARC0285230</v>
          </cell>
          <cell r="BC415" t="str">
            <v>Y</v>
          </cell>
          <cell r="BE415" t="str">
            <v>Y</v>
          </cell>
          <cell r="BF415"/>
          <cell r="BG415" t="str">
            <v>abesterman@mednet.ucla.edu</v>
          </cell>
          <cell r="BI415">
            <v>0</v>
          </cell>
          <cell r="BK415">
            <v>21525</v>
          </cell>
          <cell r="BL415">
            <v>15067.5</v>
          </cell>
          <cell r="BM415">
            <v>6457.5</v>
          </cell>
          <cell r="BN415"/>
          <cell r="BR415">
            <v>123.71</v>
          </cell>
          <cell r="BS415">
            <v>10712.0489</v>
          </cell>
        </row>
        <row r="416">
          <cell r="A416">
            <v>2021</v>
          </cell>
          <cell r="B416">
            <v>314</v>
          </cell>
          <cell r="C416" t="str">
            <v>Psychiatry</v>
          </cell>
          <cell r="D416" t="str">
            <v>NA</v>
          </cell>
          <cell r="F416" t="str">
            <v>Huynh</v>
          </cell>
          <cell r="G416" t="str">
            <v>MSP</v>
          </cell>
          <cell r="H416" t="str">
            <v>Active</v>
          </cell>
          <cell r="I416">
            <v>10358043</v>
          </cell>
          <cell r="J416" t="e">
            <v>#N/A</v>
          </cell>
          <cell r="K416" t="str">
            <v>Bammidi, Nora</v>
          </cell>
          <cell r="L416" t="str">
            <v>Bammidi</v>
          </cell>
          <cell r="M416" t="str">
            <v>Nora</v>
          </cell>
          <cell r="N416">
            <v>44013</v>
          </cell>
          <cell r="O416">
            <v>44377</v>
          </cell>
          <cell r="P416" t="str">
            <v>0771</v>
          </cell>
          <cell r="Q416" t="str">
            <v>MSP</v>
          </cell>
          <cell r="R416">
            <v>40646070</v>
          </cell>
          <cell r="S416" t="str">
            <v/>
          </cell>
          <cell r="T416" t="str">
            <v>NA</v>
          </cell>
          <cell r="V416">
            <v>142100</v>
          </cell>
          <cell r="W416">
            <v>0.6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142100</v>
          </cell>
          <cell r="AC416">
            <v>62900</v>
          </cell>
          <cell r="AD416">
            <v>0</v>
          </cell>
          <cell r="AE416">
            <v>205000</v>
          </cell>
          <cell r="AF416">
            <v>205000</v>
          </cell>
          <cell r="AG416">
            <v>0.6</v>
          </cell>
          <cell r="AH416">
            <v>123000</v>
          </cell>
          <cell r="AI416">
            <v>0</v>
          </cell>
          <cell r="AJ416"/>
          <cell r="AK416"/>
          <cell r="AN416"/>
          <cell r="AO416"/>
          <cell r="AP416"/>
          <cell r="AR416">
            <v>123000</v>
          </cell>
          <cell r="AS416">
            <v>44013</v>
          </cell>
          <cell r="AT416">
            <v>44377</v>
          </cell>
          <cell r="AU416" t="str">
            <v>MSP with PNZ and PSZ</v>
          </cell>
          <cell r="AV416">
            <v>43985</v>
          </cell>
          <cell r="AW416" t="str">
            <v>Huynh, K.</v>
          </cell>
          <cell r="BB416" t="str">
            <v>ARC0273510</v>
          </cell>
          <cell r="BC416" t="str">
            <v>M</v>
          </cell>
          <cell r="BE416" t="str">
            <v>N</v>
          </cell>
          <cell r="BF416"/>
          <cell r="BG416" t="str">
            <v>nbammidi@ucsd.edu</v>
          </cell>
          <cell r="BI416">
            <v>0</v>
          </cell>
          <cell r="BJ416">
            <v>31420</v>
          </cell>
          <cell r="BK416">
            <v>10250</v>
          </cell>
          <cell r="BL416">
            <v>7105</v>
          </cell>
          <cell r="BM416">
            <v>3145</v>
          </cell>
          <cell r="BN416"/>
          <cell r="BR416">
            <v>98.18</v>
          </cell>
          <cell r="BS416">
            <v>6682.1308000000008</v>
          </cell>
        </row>
        <row r="417">
          <cell r="A417">
            <v>2021</v>
          </cell>
          <cell r="B417">
            <v>314</v>
          </cell>
          <cell r="C417" t="str">
            <v>Psychiatry</v>
          </cell>
          <cell r="D417" t="str">
            <v>NA</v>
          </cell>
          <cell r="F417" t="str">
            <v>Huynh</v>
          </cell>
          <cell r="G417" t="str">
            <v>MSP</v>
          </cell>
          <cell r="H417" t="str">
            <v>Active</v>
          </cell>
          <cell r="I417">
            <v>10358407</v>
          </cell>
          <cell r="J417" t="e">
            <v>#N/A</v>
          </cell>
          <cell r="K417" t="str">
            <v>Ashbrook, Charles</v>
          </cell>
          <cell r="L417" t="str">
            <v>Ashbrook</v>
          </cell>
          <cell r="M417" t="str">
            <v>Charles</v>
          </cell>
          <cell r="N417">
            <v>44075</v>
          </cell>
          <cell r="O417">
            <v>44377</v>
          </cell>
          <cell r="P417" t="str">
            <v>0771</v>
          </cell>
          <cell r="Q417" t="str">
            <v>MSP</v>
          </cell>
          <cell r="R417">
            <v>40644570</v>
          </cell>
          <cell r="S417" t="str">
            <v/>
          </cell>
          <cell r="T417" t="str">
            <v>NA</v>
          </cell>
          <cell r="V417">
            <v>176750</v>
          </cell>
          <cell r="W417">
            <v>1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176750</v>
          </cell>
          <cell r="AC417">
            <v>75750</v>
          </cell>
          <cell r="AD417">
            <v>0</v>
          </cell>
          <cell r="AE417">
            <v>252500</v>
          </cell>
          <cell r="AF417">
            <v>252500</v>
          </cell>
          <cell r="AG417">
            <v>1</v>
          </cell>
          <cell r="AH417">
            <v>252500</v>
          </cell>
          <cell r="AI417">
            <v>0</v>
          </cell>
          <cell r="AJ417"/>
          <cell r="AK417"/>
          <cell r="AN417"/>
          <cell r="AO417"/>
          <cell r="AP417"/>
          <cell r="AR417">
            <v>252500</v>
          </cell>
          <cell r="AS417">
            <v>44075</v>
          </cell>
          <cell r="AT417">
            <v>44377</v>
          </cell>
          <cell r="AU417" t="str">
            <v>MSP with PNZ and PSZ</v>
          </cell>
          <cell r="AV417">
            <v>44068</v>
          </cell>
          <cell r="BB417" t="str">
            <v>ARC0287793- MSP Revision, eff. 09/01/2020</v>
          </cell>
          <cell r="BC417" t="str">
            <v>M</v>
          </cell>
          <cell r="BE417" t="str">
            <v>N</v>
          </cell>
          <cell r="BF417"/>
          <cell r="BG417" t="str">
            <v>cashbrook@ucsd.edu</v>
          </cell>
          <cell r="BI417">
            <v>0</v>
          </cell>
          <cell r="BJ417">
            <v>31420</v>
          </cell>
          <cell r="BK417">
            <v>21041.67</v>
          </cell>
          <cell r="BL417">
            <v>14729.17</v>
          </cell>
          <cell r="BM417">
            <v>6312.5</v>
          </cell>
          <cell r="BN417"/>
          <cell r="BR417">
            <v>120.93</v>
          </cell>
          <cell r="BS417">
            <v>10236.724500000002</v>
          </cell>
        </row>
        <row r="418">
          <cell r="A418">
            <v>2021</v>
          </cell>
          <cell r="B418">
            <v>314</v>
          </cell>
          <cell r="C418" t="str">
            <v>Psychiatry</v>
          </cell>
          <cell r="D418" t="str">
            <v>NA</v>
          </cell>
          <cell r="F418" t="str">
            <v>Huynh</v>
          </cell>
          <cell r="G418" t="str">
            <v>MSP</v>
          </cell>
          <cell r="H418" t="str">
            <v>Active</v>
          </cell>
          <cell r="I418">
            <v>10358536</v>
          </cell>
          <cell r="J418" t="e">
            <v>#N/A</v>
          </cell>
          <cell r="K418" t="str">
            <v>Bishop, Gregory Floyd</v>
          </cell>
          <cell r="L418" t="str">
            <v>Bishop</v>
          </cell>
          <cell r="M418" t="str">
            <v>Gregory F.</v>
          </cell>
          <cell r="N418">
            <v>44044</v>
          </cell>
          <cell r="O418">
            <v>44377</v>
          </cell>
          <cell r="P418" t="str">
            <v>0771</v>
          </cell>
          <cell r="Q418" t="str">
            <v>MSP</v>
          </cell>
          <cell r="R418">
            <v>40646312</v>
          </cell>
          <cell r="S418" t="str">
            <v/>
          </cell>
          <cell r="T418" t="str">
            <v>NA</v>
          </cell>
          <cell r="V418">
            <v>180810</v>
          </cell>
          <cell r="W418">
            <v>1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180810</v>
          </cell>
          <cell r="AC418">
            <v>77490</v>
          </cell>
          <cell r="AD418">
            <v>0</v>
          </cell>
          <cell r="AE418">
            <v>258300</v>
          </cell>
          <cell r="AF418">
            <v>258300</v>
          </cell>
          <cell r="AG418">
            <v>1</v>
          </cell>
          <cell r="AH418">
            <v>258300</v>
          </cell>
          <cell r="AI418">
            <v>0</v>
          </cell>
          <cell r="AJ418"/>
          <cell r="AK418"/>
          <cell r="AN418"/>
          <cell r="AO418"/>
          <cell r="AP418"/>
          <cell r="AR418">
            <v>258300</v>
          </cell>
          <cell r="AS418">
            <v>44013</v>
          </cell>
          <cell r="AT418">
            <v>44377</v>
          </cell>
          <cell r="AU418" t="str">
            <v>MSP with PNZ and PSZ</v>
          </cell>
          <cell r="AV418">
            <v>44060</v>
          </cell>
          <cell r="BB418" t="str">
            <v>ARC0287791- MSP Revision</v>
          </cell>
          <cell r="BC418" t="str">
            <v>M</v>
          </cell>
          <cell r="BE418" t="str">
            <v>N</v>
          </cell>
          <cell r="BF418"/>
          <cell r="BG418" t="str">
            <v>grbishop@ucsd.edu</v>
          </cell>
          <cell r="BI418">
            <v>0</v>
          </cell>
          <cell r="BJ418">
            <v>31420</v>
          </cell>
          <cell r="BK418">
            <v>21525</v>
          </cell>
          <cell r="BL418">
            <v>15067.5</v>
          </cell>
          <cell r="BM418">
            <v>6457.5</v>
          </cell>
          <cell r="BN418"/>
          <cell r="BR418">
            <v>123.71</v>
          </cell>
          <cell r="BS418">
            <v>10712.0489</v>
          </cell>
        </row>
        <row r="419">
          <cell r="A419">
            <v>2022</v>
          </cell>
          <cell r="B419">
            <v>314</v>
          </cell>
          <cell r="C419" t="str">
            <v>Psychiatry</v>
          </cell>
          <cell r="D419" t="str">
            <v>NA</v>
          </cell>
          <cell r="F419" t="str">
            <v>Huynh</v>
          </cell>
          <cell r="G419" t="str">
            <v>MSP</v>
          </cell>
          <cell r="H419" t="str">
            <v>Active</v>
          </cell>
          <cell r="I419">
            <v>10358638</v>
          </cell>
          <cell r="J419" t="e">
            <v>#N/A</v>
          </cell>
          <cell r="K419" t="str">
            <v>Martinez, Stephanie</v>
          </cell>
          <cell r="L419" t="str">
            <v>Martinez</v>
          </cell>
          <cell r="M419" t="str">
            <v>Stephanie</v>
          </cell>
          <cell r="N419">
            <v>44067</v>
          </cell>
          <cell r="O419">
            <v>44431</v>
          </cell>
          <cell r="P419" t="str">
            <v>0772</v>
          </cell>
          <cell r="Q419" t="str">
            <v>MSP</v>
          </cell>
          <cell r="R419">
            <v>40734323</v>
          </cell>
          <cell r="S419" t="str">
            <v/>
          </cell>
          <cell r="T419" t="str">
            <v>NA</v>
          </cell>
          <cell r="V419">
            <v>143500</v>
          </cell>
          <cell r="W419">
            <v>1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143500</v>
          </cell>
          <cell r="AC419">
            <v>61500</v>
          </cell>
          <cell r="AD419">
            <v>0</v>
          </cell>
          <cell r="AE419">
            <v>205000</v>
          </cell>
          <cell r="AF419">
            <v>205000</v>
          </cell>
          <cell r="AG419">
            <v>1</v>
          </cell>
          <cell r="AH419">
            <v>205000</v>
          </cell>
          <cell r="AI419">
            <v>0</v>
          </cell>
          <cell r="AJ419"/>
          <cell r="AK419"/>
          <cell r="AN419"/>
          <cell r="AO419"/>
          <cell r="AP419"/>
          <cell r="AR419">
            <v>205000</v>
          </cell>
          <cell r="AS419">
            <v>44067</v>
          </cell>
          <cell r="AT419">
            <v>44431</v>
          </cell>
          <cell r="AU419" t="str">
            <v>MSP with PNZ and PSZ</v>
          </cell>
          <cell r="AV419">
            <v>44022</v>
          </cell>
          <cell r="AW419" t="str">
            <v>Huynh, K.</v>
          </cell>
          <cell r="BB419" t="str">
            <v>ARC0287495</v>
          </cell>
          <cell r="BC419" t="str">
            <v>Y</v>
          </cell>
          <cell r="BE419" t="str">
            <v>Y</v>
          </cell>
          <cell r="BF419"/>
          <cell r="BG419" t="str">
            <v>stm032@ucsd.edu</v>
          </cell>
          <cell r="BI419">
            <v>0</v>
          </cell>
          <cell r="BJ419">
            <v>31406</v>
          </cell>
          <cell r="BK419">
            <v>17083.330000000002</v>
          </cell>
          <cell r="BL419">
            <v>11958.33</v>
          </cell>
          <cell r="BM419">
            <v>5125</v>
          </cell>
          <cell r="BN419"/>
          <cell r="BR419">
            <v>98.18</v>
          </cell>
          <cell r="BS419">
            <v>6747.9114000000009</v>
          </cell>
        </row>
        <row r="420">
          <cell r="A420">
            <v>2021</v>
          </cell>
          <cell r="B420">
            <v>314</v>
          </cell>
          <cell r="C420" t="str">
            <v>Psychiatry</v>
          </cell>
          <cell r="D420" t="str">
            <v>NA</v>
          </cell>
          <cell r="F420" t="str">
            <v>Huynh</v>
          </cell>
          <cell r="G420" t="str">
            <v>MSP</v>
          </cell>
          <cell r="H420" t="str">
            <v>Active</v>
          </cell>
          <cell r="I420">
            <v>10358780</v>
          </cell>
          <cell r="J420" t="e">
            <v>#N/A</v>
          </cell>
          <cell r="K420" t="str">
            <v>Bass, Jeremy S</v>
          </cell>
          <cell r="L420" t="str">
            <v>Bass</v>
          </cell>
          <cell r="M420" t="str">
            <v>Jeremy</v>
          </cell>
          <cell r="N420">
            <v>44013</v>
          </cell>
          <cell r="O420">
            <v>44377</v>
          </cell>
          <cell r="P420" t="str">
            <v>0772</v>
          </cell>
          <cell r="Q420" t="str">
            <v>MSP</v>
          </cell>
          <cell r="R420">
            <v>40646451</v>
          </cell>
          <cell r="S420" t="str">
            <v/>
          </cell>
          <cell r="T420" t="str">
            <v>NA</v>
          </cell>
          <cell r="V420">
            <v>143500</v>
          </cell>
          <cell r="W420">
            <v>1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143500</v>
          </cell>
          <cell r="AC420">
            <v>61500</v>
          </cell>
          <cell r="AD420">
            <v>0</v>
          </cell>
          <cell r="AE420">
            <v>205000</v>
          </cell>
          <cell r="AF420">
            <v>205000</v>
          </cell>
          <cell r="AG420">
            <v>1</v>
          </cell>
          <cell r="AH420">
            <v>205000</v>
          </cell>
          <cell r="AI420">
            <v>0</v>
          </cell>
          <cell r="AJ420"/>
          <cell r="AK420"/>
          <cell r="AN420"/>
          <cell r="AO420"/>
          <cell r="AP420"/>
          <cell r="AR420">
            <v>205000</v>
          </cell>
          <cell r="AS420">
            <v>44013</v>
          </cell>
          <cell r="AT420">
            <v>44377</v>
          </cell>
          <cell r="AU420" t="str">
            <v>MSP with PNZ and PSZ</v>
          </cell>
          <cell r="AV420">
            <v>43983</v>
          </cell>
          <cell r="AW420" t="str">
            <v>Huynh, K.</v>
          </cell>
          <cell r="BB420" t="str">
            <v>ARC0284365</v>
          </cell>
          <cell r="BC420" t="str">
            <v>Y</v>
          </cell>
          <cell r="BE420" t="str">
            <v>N</v>
          </cell>
          <cell r="BF420"/>
          <cell r="BG420" t="str">
            <v>jbass@ucsd.edu</v>
          </cell>
          <cell r="BI420">
            <v>0</v>
          </cell>
          <cell r="BJ420">
            <v>31901</v>
          </cell>
          <cell r="BK420">
            <v>17083.330000000002</v>
          </cell>
          <cell r="BL420">
            <v>11958.33</v>
          </cell>
          <cell r="BM420">
            <v>5125</v>
          </cell>
          <cell r="BN420"/>
          <cell r="BR420">
            <v>98.18</v>
          </cell>
          <cell r="BS420">
            <v>6747.9114000000009</v>
          </cell>
        </row>
        <row r="421">
          <cell r="A421">
            <v>2021</v>
          </cell>
          <cell r="B421">
            <v>314</v>
          </cell>
          <cell r="C421" t="str">
            <v>Psychiatry</v>
          </cell>
          <cell r="D421" t="str">
            <v>NA</v>
          </cell>
          <cell r="F421" t="str">
            <v>Huynh</v>
          </cell>
          <cell r="G421" t="str">
            <v>MSP</v>
          </cell>
          <cell r="H421" t="str">
            <v>Active</v>
          </cell>
          <cell r="I421">
            <v>10364869</v>
          </cell>
          <cell r="J421" t="e">
            <v>#N/A</v>
          </cell>
          <cell r="K421" t="str">
            <v>Carreira, Sarah Elizabeth</v>
          </cell>
          <cell r="L421" t="str">
            <v>Carreira</v>
          </cell>
          <cell r="M421" t="str">
            <v>Sarah</v>
          </cell>
          <cell r="N421">
            <v>44013</v>
          </cell>
          <cell r="O421">
            <v>44377</v>
          </cell>
          <cell r="P421" t="str">
            <v>0771</v>
          </cell>
          <cell r="Q421" t="str">
            <v>MSP</v>
          </cell>
          <cell r="R421">
            <v>40661621</v>
          </cell>
          <cell r="S421" t="str">
            <v/>
          </cell>
          <cell r="T421" t="str">
            <v>NA</v>
          </cell>
          <cell r="V421">
            <v>157500</v>
          </cell>
          <cell r="W421">
            <v>0.3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157500</v>
          </cell>
          <cell r="AC421">
            <v>67500</v>
          </cell>
          <cell r="AD421">
            <v>0</v>
          </cell>
          <cell r="AE421">
            <v>225000</v>
          </cell>
          <cell r="AF421">
            <v>225000</v>
          </cell>
          <cell r="AG421">
            <v>0.3</v>
          </cell>
          <cell r="AH421">
            <v>67500</v>
          </cell>
          <cell r="AI421">
            <v>0</v>
          </cell>
          <cell r="AJ421"/>
          <cell r="AK421"/>
          <cell r="AN421"/>
          <cell r="AO421"/>
          <cell r="AP421"/>
          <cell r="AR421">
            <v>67500</v>
          </cell>
          <cell r="AS421">
            <v>43647</v>
          </cell>
          <cell r="AT421">
            <v>44012</v>
          </cell>
          <cell r="AU421" t="str">
            <v>MSP with PNZ and PSZ</v>
          </cell>
          <cell r="AV421">
            <v>43977</v>
          </cell>
          <cell r="AW421" t="str">
            <v>Huynh, K.</v>
          </cell>
          <cell r="BB421" t="str">
            <v>ARC0273544</v>
          </cell>
          <cell r="BC421" t="str">
            <v>N</v>
          </cell>
          <cell r="BE421" t="str">
            <v>N</v>
          </cell>
          <cell r="BF421"/>
          <cell r="BG421" t="str">
            <v>scarreira@ucsd.edu</v>
          </cell>
          <cell r="BH421" t="str">
            <v>Only PSZ/PNZ - No MTE Set Up Needed SSM</v>
          </cell>
          <cell r="BI421">
            <v>0</v>
          </cell>
          <cell r="BJ421">
            <v>31420</v>
          </cell>
          <cell r="BK421">
            <v>5625</v>
          </cell>
          <cell r="BL421">
            <v>3937.5</v>
          </cell>
          <cell r="BM421">
            <v>1687.5</v>
          </cell>
          <cell r="BN421"/>
          <cell r="BR421">
            <v>107.76</v>
          </cell>
          <cell r="BS421" t="e">
            <v>#N/A</v>
          </cell>
        </row>
        <row r="422">
          <cell r="A422">
            <v>2021</v>
          </cell>
          <cell r="B422">
            <v>314</v>
          </cell>
          <cell r="C422" t="str">
            <v>Psychiatry</v>
          </cell>
          <cell r="D422" t="str">
            <v>NA</v>
          </cell>
          <cell r="F422" t="str">
            <v>Huynh</v>
          </cell>
          <cell r="G422" t="str">
            <v>MSP</v>
          </cell>
          <cell r="H422" t="str">
            <v>Active</v>
          </cell>
          <cell r="I422">
            <v>10364963</v>
          </cell>
          <cell r="J422" t="e">
            <v>#N/A</v>
          </cell>
          <cell r="K422" t="str">
            <v>Postlethwaite, Alejandra</v>
          </cell>
          <cell r="L422" t="str">
            <v>Postlethwaite</v>
          </cell>
          <cell r="M422" t="str">
            <v>Alejandra</v>
          </cell>
          <cell r="N422">
            <v>44013</v>
          </cell>
          <cell r="O422">
            <v>44377</v>
          </cell>
          <cell r="P422" t="str">
            <v>0772</v>
          </cell>
          <cell r="Q422" t="str">
            <v>MSP</v>
          </cell>
          <cell r="R422">
            <v>40657664</v>
          </cell>
          <cell r="S422" t="str">
            <v/>
          </cell>
          <cell r="T422" t="str">
            <v>NA</v>
          </cell>
          <cell r="V422">
            <v>142100</v>
          </cell>
          <cell r="W422">
            <v>0.05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142100</v>
          </cell>
          <cell r="AC422">
            <v>62900</v>
          </cell>
          <cell r="AD422">
            <v>0</v>
          </cell>
          <cell r="AE422">
            <v>205000</v>
          </cell>
          <cell r="AF422">
            <v>205000</v>
          </cell>
          <cell r="AG422">
            <v>0.05</v>
          </cell>
          <cell r="AH422">
            <v>10250</v>
          </cell>
          <cell r="AI422">
            <v>0</v>
          </cell>
          <cell r="AJ422"/>
          <cell r="AK422"/>
          <cell r="AN422"/>
          <cell r="AO422"/>
          <cell r="AP422"/>
          <cell r="AR422">
            <v>10250</v>
          </cell>
          <cell r="AS422">
            <v>44013</v>
          </cell>
          <cell r="AT422">
            <v>44377</v>
          </cell>
          <cell r="AU422" t="str">
            <v>MSP with PNZ and PSZ</v>
          </cell>
          <cell r="AV422">
            <v>43984</v>
          </cell>
          <cell r="AW422" t="str">
            <v>Huynh, K.</v>
          </cell>
          <cell r="BB422" t="str">
            <v>ARC0273509</v>
          </cell>
          <cell r="BC422" t="str">
            <v>D</v>
          </cell>
          <cell r="BE422" t="str">
            <v>N</v>
          </cell>
          <cell r="BF422" t="str">
            <v>Sub 2</v>
          </cell>
          <cell r="BG422" t="str">
            <v>apostlethwaite@ucsd.edu</v>
          </cell>
          <cell r="BH422" t="str">
            <v>Exception: sub 2, dept to submit PNZ/PSZ requests for on-call and REG For ISC Payments</v>
          </cell>
          <cell r="BI422">
            <v>0</v>
          </cell>
          <cell r="BJ422">
            <v>31421</v>
          </cell>
          <cell r="BK422" t="str">
            <v>EcoTime</v>
          </cell>
          <cell r="BL422">
            <v>592.08000000000004</v>
          </cell>
          <cell r="BM422">
            <v>262.08</v>
          </cell>
          <cell r="BN422"/>
          <cell r="BR422">
            <v>98.18</v>
          </cell>
          <cell r="BS422" t="e">
            <v>#N/A</v>
          </cell>
        </row>
        <row r="423">
          <cell r="A423">
            <v>2022</v>
          </cell>
          <cell r="B423">
            <v>314</v>
          </cell>
          <cell r="C423" t="str">
            <v>Psychiatry</v>
          </cell>
          <cell r="D423" t="str">
            <v>NA</v>
          </cell>
          <cell r="F423" t="str">
            <v>Huynh</v>
          </cell>
          <cell r="G423" t="str">
            <v>MSP</v>
          </cell>
          <cell r="H423" t="str">
            <v>Active</v>
          </cell>
          <cell r="I423">
            <v>10366179</v>
          </cell>
          <cell r="J423" t="e">
            <v>#N/A</v>
          </cell>
          <cell r="K423" t="str">
            <v>Reminick, Alison</v>
          </cell>
          <cell r="L423" t="str">
            <v>Reminick</v>
          </cell>
          <cell r="M423" t="str">
            <v>Alison</v>
          </cell>
          <cell r="N423">
            <v>44089</v>
          </cell>
          <cell r="O423">
            <v>44453</v>
          </cell>
          <cell r="P423" t="str">
            <v>0771</v>
          </cell>
          <cell r="Q423" t="str">
            <v>MSP</v>
          </cell>
          <cell r="R423">
            <v>40743173</v>
          </cell>
          <cell r="S423" t="str">
            <v/>
          </cell>
          <cell r="T423" t="str">
            <v>NA</v>
          </cell>
          <cell r="V423">
            <v>147000</v>
          </cell>
          <cell r="W423">
            <v>0.4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147000</v>
          </cell>
          <cell r="AC423">
            <v>63000</v>
          </cell>
          <cell r="AD423">
            <v>0</v>
          </cell>
          <cell r="AE423">
            <v>210000</v>
          </cell>
          <cell r="AF423">
            <v>210000</v>
          </cell>
          <cell r="AG423">
            <v>0.4</v>
          </cell>
          <cell r="AH423">
            <v>84000</v>
          </cell>
          <cell r="AI423">
            <v>0</v>
          </cell>
          <cell r="AJ423"/>
          <cell r="AK423"/>
          <cell r="AN423"/>
          <cell r="AO423"/>
          <cell r="AP423"/>
          <cell r="AR423">
            <v>84000</v>
          </cell>
          <cell r="AS423">
            <v>44089</v>
          </cell>
          <cell r="AT423">
            <v>44453</v>
          </cell>
          <cell r="AU423" t="str">
            <v>MSP with PNZ and PSZ</v>
          </cell>
          <cell r="AV423">
            <v>44068</v>
          </cell>
          <cell r="AW423" t="str">
            <v>Huynh, K.</v>
          </cell>
          <cell r="BB423" t="str">
            <v>ARC0289375</v>
          </cell>
          <cell r="BC423" t="str">
            <v>D</v>
          </cell>
          <cell r="BE423" t="str">
            <v>N</v>
          </cell>
          <cell r="BF423"/>
          <cell r="BG423" t="str">
            <v>areminick@ucsd.edu</v>
          </cell>
          <cell r="BI423">
            <v>0</v>
          </cell>
          <cell r="BJ423">
            <v>31421</v>
          </cell>
          <cell r="BK423">
            <v>7000</v>
          </cell>
          <cell r="BL423">
            <v>2672.95</v>
          </cell>
          <cell r="BM423">
            <v>1145.55</v>
          </cell>
          <cell r="BN423">
            <v>0.54549999999999998</v>
          </cell>
          <cell r="BO423">
            <v>44104</v>
          </cell>
          <cell r="BQ423">
            <v>5597.9265150000001</v>
          </cell>
          <cell r="BR423">
            <v>100.57</v>
          </cell>
          <cell r="BS423">
            <v>7119.3503000000001</v>
          </cell>
        </row>
        <row r="424">
          <cell r="A424">
            <v>2021</v>
          </cell>
          <cell r="B424">
            <v>314</v>
          </cell>
          <cell r="C424" t="str">
            <v>Psychiatry</v>
          </cell>
          <cell r="D424" t="str">
            <v>NA</v>
          </cell>
          <cell r="F424" t="str">
            <v>Huynh</v>
          </cell>
          <cell r="G424" t="str">
            <v>MSP</v>
          </cell>
          <cell r="H424" t="str">
            <v>Active</v>
          </cell>
          <cell r="I424">
            <v>10367156</v>
          </cell>
          <cell r="J424" t="e">
            <v>#N/A</v>
          </cell>
          <cell r="K424" t="str">
            <v>Patel, Ekta</v>
          </cell>
          <cell r="L424" t="str">
            <v>Patel</v>
          </cell>
          <cell r="M424" t="str">
            <v>Ekta</v>
          </cell>
          <cell r="N424">
            <v>44013</v>
          </cell>
          <cell r="O424">
            <v>44377</v>
          </cell>
          <cell r="P424" t="str">
            <v>0771</v>
          </cell>
          <cell r="Q424" t="str">
            <v>MSP</v>
          </cell>
          <cell r="R424">
            <v>40648043</v>
          </cell>
          <cell r="S424" t="str">
            <v/>
          </cell>
          <cell r="T424" t="str">
            <v>NA</v>
          </cell>
          <cell r="V424">
            <v>175000</v>
          </cell>
          <cell r="W424">
            <v>1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175000</v>
          </cell>
          <cell r="AC424">
            <v>75000</v>
          </cell>
          <cell r="AD424">
            <v>0</v>
          </cell>
          <cell r="AE424">
            <v>250000</v>
          </cell>
          <cell r="AF424">
            <v>250000</v>
          </cell>
          <cell r="AG424">
            <v>1</v>
          </cell>
          <cell r="AH424">
            <v>250000</v>
          </cell>
          <cell r="AI424">
            <v>0</v>
          </cell>
          <cell r="AJ424"/>
          <cell r="AK424"/>
          <cell r="AN424"/>
          <cell r="AO424"/>
          <cell r="AP424"/>
          <cell r="AR424">
            <v>250000</v>
          </cell>
          <cell r="AS424">
            <v>44013</v>
          </cell>
          <cell r="AT424">
            <v>44377</v>
          </cell>
          <cell r="AU424" t="str">
            <v>MSP with PNZ and PSZ</v>
          </cell>
          <cell r="AV424">
            <v>43978</v>
          </cell>
          <cell r="AW424" t="str">
            <v>Huynh, K.</v>
          </cell>
          <cell r="BB424" t="str">
            <v>ARC0283838</v>
          </cell>
          <cell r="BC424" t="str">
            <v>M</v>
          </cell>
          <cell r="BE424" t="str">
            <v>Y</v>
          </cell>
          <cell r="BF424"/>
          <cell r="BG424" t="str">
            <v>epatel25@gmail.com</v>
          </cell>
          <cell r="BI424">
            <v>0</v>
          </cell>
          <cell r="BJ424">
            <v>31420</v>
          </cell>
          <cell r="BK424">
            <v>20833.330000000002</v>
          </cell>
          <cell r="BL424">
            <v>14583.33</v>
          </cell>
          <cell r="BM424">
            <v>6250</v>
          </cell>
          <cell r="BN424"/>
          <cell r="BR424">
            <v>119.73</v>
          </cell>
          <cell r="BS424">
            <v>10034.571300000001</v>
          </cell>
        </row>
        <row r="425">
          <cell r="A425">
            <v>2021</v>
          </cell>
          <cell r="B425">
            <v>314</v>
          </cell>
          <cell r="C425" t="str">
            <v>Psychiatry</v>
          </cell>
          <cell r="D425" t="str">
            <v>NA</v>
          </cell>
          <cell r="F425" t="str">
            <v>Huynh</v>
          </cell>
          <cell r="G425" t="str">
            <v>MSP</v>
          </cell>
          <cell r="H425" t="str">
            <v>Active</v>
          </cell>
          <cell r="I425">
            <v>10367489</v>
          </cell>
          <cell r="J425" t="e">
            <v>#N/A</v>
          </cell>
          <cell r="K425" t="str">
            <v>Joshi, Yash</v>
          </cell>
          <cell r="L425" t="str">
            <v>Joshi</v>
          </cell>
          <cell r="M425" t="str">
            <v>Yash</v>
          </cell>
          <cell r="N425">
            <v>44013</v>
          </cell>
          <cell r="O425">
            <v>44377</v>
          </cell>
          <cell r="P425" t="str">
            <v>0772</v>
          </cell>
          <cell r="Q425" t="str">
            <v>MSP</v>
          </cell>
          <cell r="R425">
            <v>40653649</v>
          </cell>
          <cell r="S425" t="str">
            <v/>
          </cell>
          <cell r="T425" t="str">
            <v>NA</v>
          </cell>
          <cell r="V425">
            <v>142100</v>
          </cell>
          <cell r="W425">
            <v>0.05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142100</v>
          </cell>
          <cell r="AC425">
            <v>62900</v>
          </cell>
          <cell r="AD425">
            <v>0</v>
          </cell>
          <cell r="AE425">
            <v>205000</v>
          </cell>
          <cell r="AF425">
            <v>205000</v>
          </cell>
          <cell r="AG425">
            <v>0.05</v>
          </cell>
          <cell r="AH425">
            <v>10250</v>
          </cell>
          <cell r="AI425">
            <v>0</v>
          </cell>
          <cell r="AJ425">
            <v>43739</v>
          </cell>
          <cell r="AK425">
            <v>65381</v>
          </cell>
          <cell r="AL425" t="str">
            <v>00/01</v>
          </cell>
          <cell r="AM425">
            <v>2</v>
          </cell>
          <cell r="AN425">
            <v>26210.75</v>
          </cell>
          <cell r="AO425">
            <v>29151.25</v>
          </cell>
          <cell r="AP425">
            <v>55362</v>
          </cell>
          <cell r="AR425">
            <v>65612</v>
          </cell>
          <cell r="AS425">
            <v>44013</v>
          </cell>
          <cell r="AT425">
            <v>44377</v>
          </cell>
          <cell r="AU425" t="str">
            <v>MSP with PNZ and PSZ</v>
          </cell>
          <cell r="AV425">
            <v>43990</v>
          </cell>
          <cell r="BB425" t="str">
            <v>ARC0279505</v>
          </cell>
          <cell r="BC425" t="str">
            <v>D</v>
          </cell>
          <cell r="BE425" t="str">
            <v>N</v>
          </cell>
          <cell r="BF425" t="str">
            <v>Sub 2</v>
          </cell>
          <cell r="BG425" t="str">
            <v>yajoshi@ucsd.edu</v>
          </cell>
          <cell r="BH425" t="str">
            <v>PNZ/PSZ only; No MTE set up needed.</v>
          </cell>
          <cell r="BI425">
            <v>0</v>
          </cell>
          <cell r="BJ425">
            <v>31420</v>
          </cell>
          <cell r="BK425" t="str">
            <v>EcoTime</v>
          </cell>
          <cell r="BL425">
            <v>592.08000000000004</v>
          </cell>
          <cell r="BM425">
            <v>262.08</v>
          </cell>
          <cell r="BN425"/>
          <cell r="BR425">
            <v>98.18</v>
          </cell>
          <cell r="BS425" t="e">
            <v>#N/A</v>
          </cell>
        </row>
        <row r="426">
          <cell r="A426">
            <v>2022</v>
          </cell>
          <cell r="B426">
            <v>314</v>
          </cell>
          <cell r="C426" t="str">
            <v>Psychiatry</v>
          </cell>
          <cell r="D426" t="str">
            <v>NA</v>
          </cell>
          <cell r="F426" t="str">
            <v>Huynh</v>
          </cell>
          <cell r="G426" t="str">
            <v>MSP</v>
          </cell>
          <cell r="H426" t="str">
            <v>Active</v>
          </cell>
          <cell r="I426">
            <v>10368429</v>
          </cell>
          <cell r="J426" t="e">
            <v>#N/A</v>
          </cell>
          <cell r="K426" t="str">
            <v>Demla, Kavita</v>
          </cell>
          <cell r="L426" t="str">
            <v>Demla</v>
          </cell>
          <cell r="M426" t="str">
            <v>Kavita</v>
          </cell>
          <cell r="N426">
            <v>44044</v>
          </cell>
          <cell r="O426">
            <v>44408</v>
          </cell>
          <cell r="P426" t="str">
            <v>0771</v>
          </cell>
          <cell r="Q426" t="str">
            <v>MSP</v>
          </cell>
          <cell r="R426">
            <v>40651169</v>
          </cell>
          <cell r="S426" t="str">
            <v/>
          </cell>
          <cell r="T426" t="str">
            <v>NA</v>
          </cell>
          <cell r="V426">
            <v>180810</v>
          </cell>
          <cell r="W426">
            <v>1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180810</v>
          </cell>
          <cell r="AC426">
            <v>77490</v>
          </cell>
          <cell r="AD426">
            <v>0</v>
          </cell>
          <cell r="AE426">
            <v>258300</v>
          </cell>
          <cell r="AF426">
            <v>258300</v>
          </cell>
          <cell r="AG426">
            <v>1</v>
          </cell>
          <cell r="AH426">
            <v>258300</v>
          </cell>
          <cell r="AI426">
            <v>0</v>
          </cell>
          <cell r="AJ426">
            <v>43739</v>
          </cell>
          <cell r="AK426">
            <v>65381</v>
          </cell>
          <cell r="AL426" t="str">
            <v>00/01</v>
          </cell>
          <cell r="AM426">
            <v>8</v>
          </cell>
          <cell r="AN426">
            <v>104843</v>
          </cell>
          <cell r="AO426">
            <v>115157</v>
          </cell>
          <cell r="AP426">
            <v>220000</v>
          </cell>
          <cell r="AR426">
            <v>478300</v>
          </cell>
          <cell r="AS426">
            <v>44044</v>
          </cell>
          <cell r="AT426">
            <v>44408</v>
          </cell>
          <cell r="AU426" t="str">
            <v>MSP with PNZ and PSZ</v>
          </cell>
          <cell r="AV426">
            <v>44020</v>
          </cell>
          <cell r="AX426" t="str">
            <v>Huynh, K.</v>
          </cell>
          <cell r="BB426" t="str">
            <v>ARC0279513</v>
          </cell>
          <cell r="BC426" t="str">
            <v>D</v>
          </cell>
          <cell r="BE426" t="str">
            <v>Y</v>
          </cell>
          <cell r="BF426"/>
          <cell r="BG426" t="str">
            <v>kdemla@ucsd.edu</v>
          </cell>
          <cell r="BH426" t="str">
            <v>PNZ/PSZ only; No MTE set up needed.</v>
          </cell>
          <cell r="BI426">
            <v>0</v>
          </cell>
          <cell r="BJ426">
            <v>31420</v>
          </cell>
          <cell r="BK426">
            <v>21525</v>
          </cell>
          <cell r="BL426">
            <v>15067.5</v>
          </cell>
          <cell r="BM426">
            <v>6457.5</v>
          </cell>
          <cell r="BN426"/>
          <cell r="BR426">
            <v>123.71</v>
          </cell>
          <cell r="BS426">
            <v>10712.0489</v>
          </cell>
        </row>
        <row r="427">
          <cell r="A427">
            <v>2021</v>
          </cell>
          <cell r="B427">
            <v>314</v>
          </cell>
          <cell r="C427" t="str">
            <v>Psychiatry</v>
          </cell>
          <cell r="D427" t="str">
            <v>NA</v>
          </cell>
          <cell r="F427" t="str">
            <v>Huynh</v>
          </cell>
          <cell r="G427" t="str">
            <v>MSP</v>
          </cell>
          <cell r="H427" t="str">
            <v>Active</v>
          </cell>
          <cell r="I427">
            <v>10368463</v>
          </cell>
          <cell r="J427" t="e">
            <v>#N/A</v>
          </cell>
          <cell r="K427" t="str">
            <v>Elmashat, Ashraf</v>
          </cell>
          <cell r="L427" t="str">
            <v>Elmashat</v>
          </cell>
          <cell r="M427" t="str">
            <v>Ashraf</v>
          </cell>
          <cell r="N427">
            <v>44013</v>
          </cell>
          <cell r="O427">
            <v>44377</v>
          </cell>
          <cell r="P427" t="str">
            <v>0771</v>
          </cell>
          <cell r="Q427" t="str">
            <v>MSP</v>
          </cell>
          <cell r="R427">
            <v>40651209</v>
          </cell>
          <cell r="S427" t="str">
            <v/>
          </cell>
          <cell r="T427" t="str">
            <v>NA</v>
          </cell>
          <cell r="V427">
            <v>145600</v>
          </cell>
          <cell r="W427">
            <v>0.05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145600</v>
          </cell>
          <cell r="AC427">
            <v>64400</v>
          </cell>
          <cell r="AD427">
            <v>0</v>
          </cell>
          <cell r="AE427">
            <v>210000</v>
          </cell>
          <cell r="AF427">
            <v>210000</v>
          </cell>
          <cell r="AG427">
            <v>0.05</v>
          </cell>
          <cell r="AH427">
            <v>10500</v>
          </cell>
          <cell r="AI427">
            <v>0</v>
          </cell>
          <cell r="AJ427"/>
          <cell r="AK427"/>
          <cell r="AN427"/>
          <cell r="AO427"/>
          <cell r="AP427"/>
          <cell r="AR427">
            <v>10500</v>
          </cell>
          <cell r="AS427">
            <v>44013</v>
          </cell>
          <cell r="AT427">
            <v>44377</v>
          </cell>
          <cell r="AU427" t="str">
            <v>MSP with PNZ and PSZ</v>
          </cell>
          <cell r="AV427">
            <v>43978</v>
          </cell>
          <cell r="AW427" t="str">
            <v>Huynh, K.</v>
          </cell>
          <cell r="BB427" t="str">
            <v>ARC0273520</v>
          </cell>
          <cell r="BC427" t="str">
            <v>D</v>
          </cell>
          <cell r="BE427" t="str">
            <v>N</v>
          </cell>
          <cell r="BF427" t="str">
            <v>Sub 2</v>
          </cell>
          <cell r="BG427" t="str">
            <v>aelmashat@ucsd.edu</v>
          </cell>
          <cell r="BH427" t="str">
            <v>PNZ/PSZ only; No MTE set up needed.</v>
          </cell>
          <cell r="BI427">
            <v>0</v>
          </cell>
          <cell r="BJ427">
            <v>31420</v>
          </cell>
          <cell r="BK427" t="str">
            <v>EcoTime</v>
          </cell>
          <cell r="BL427">
            <v>606.66999999999996</v>
          </cell>
          <cell r="BM427">
            <v>268.33</v>
          </cell>
          <cell r="BN427"/>
          <cell r="BR427">
            <v>100.57</v>
          </cell>
          <cell r="BS427" t="e">
            <v>#N/A</v>
          </cell>
        </row>
        <row r="428">
          <cell r="A428">
            <v>2021</v>
          </cell>
          <cell r="B428">
            <v>314</v>
          </cell>
          <cell r="C428" t="str">
            <v>Psychiatry</v>
          </cell>
          <cell r="D428" t="str">
            <v>NA</v>
          </cell>
          <cell r="F428" t="str">
            <v>Huynh</v>
          </cell>
          <cell r="G428" t="str">
            <v>MSP</v>
          </cell>
          <cell r="H428" t="str">
            <v>Active</v>
          </cell>
          <cell r="I428">
            <v>10368730</v>
          </cell>
          <cell r="J428" t="e">
            <v>#N/A</v>
          </cell>
          <cell r="K428" t="str">
            <v>Nguyen, Hoang A.</v>
          </cell>
          <cell r="L428" t="str">
            <v>Nguyen</v>
          </cell>
          <cell r="M428" t="str">
            <v>Hoang</v>
          </cell>
          <cell r="N428">
            <v>44013</v>
          </cell>
          <cell r="O428">
            <v>44377</v>
          </cell>
          <cell r="P428" t="str">
            <v>0771</v>
          </cell>
          <cell r="Q428" t="str">
            <v>MSP</v>
          </cell>
          <cell r="R428">
            <v>40656587</v>
          </cell>
          <cell r="S428" t="str">
            <v/>
          </cell>
          <cell r="T428" t="str">
            <v>NA</v>
          </cell>
          <cell r="V428">
            <v>145600</v>
          </cell>
          <cell r="W428">
            <v>0.2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145600</v>
          </cell>
          <cell r="AC428">
            <v>64400</v>
          </cell>
          <cell r="AD428">
            <v>0</v>
          </cell>
          <cell r="AE428">
            <v>210000</v>
          </cell>
          <cell r="AF428">
            <v>210000</v>
          </cell>
          <cell r="AG428">
            <v>0.2</v>
          </cell>
          <cell r="AH428">
            <v>42000</v>
          </cell>
          <cell r="AI428">
            <v>0</v>
          </cell>
          <cell r="AJ428">
            <v>43586</v>
          </cell>
          <cell r="AK428">
            <v>65381</v>
          </cell>
          <cell r="AL428" t="str">
            <v>00/11</v>
          </cell>
          <cell r="AM428">
            <v>6.6</v>
          </cell>
          <cell r="AN428">
            <v>115329.22</v>
          </cell>
          <cell r="AO428">
            <v>91537.05</v>
          </cell>
          <cell r="AP428">
            <v>206866.27</v>
          </cell>
          <cell r="AR428">
            <v>248866.27</v>
          </cell>
          <cell r="AS428">
            <v>44013</v>
          </cell>
          <cell r="AT428">
            <v>44377</v>
          </cell>
          <cell r="AU428" t="str">
            <v>MSP with PNZ and PSZ</v>
          </cell>
          <cell r="AV428">
            <v>44000</v>
          </cell>
          <cell r="AW428" t="str">
            <v>Huynh, K.</v>
          </cell>
          <cell r="BB428" t="str">
            <v>ARC0273519</v>
          </cell>
          <cell r="BC428" t="str">
            <v>N</v>
          </cell>
          <cell r="BE428" t="str">
            <v>N</v>
          </cell>
          <cell r="BF428"/>
          <cell r="BG428" t="str">
            <v>h9nguyen@ucsd.edu</v>
          </cell>
          <cell r="BI428">
            <v>0</v>
          </cell>
          <cell r="BJ428">
            <v>31421</v>
          </cell>
          <cell r="BK428">
            <v>3500</v>
          </cell>
          <cell r="BL428">
            <v>2426.67</v>
          </cell>
          <cell r="BM428">
            <v>1073.33</v>
          </cell>
          <cell r="BN428"/>
          <cell r="BR428">
            <v>100.57</v>
          </cell>
          <cell r="BS428" t="e">
            <v>#N/A</v>
          </cell>
        </row>
        <row r="429">
          <cell r="A429">
            <v>2021</v>
          </cell>
          <cell r="B429">
            <v>314</v>
          </cell>
          <cell r="C429" t="str">
            <v>Psychiatry</v>
          </cell>
          <cell r="D429" t="str">
            <v>NA</v>
          </cell>
          <cell r="F429" t="str">
            <v>Huynh</v>
          </cell>
          <cell r="G429" t="str">
            <v>MSP</v>
          </cell>
          <cell r="H429" t="str">
            <v>Active</v>
          </cell>
          <cell r="I429">
            <v>10369573</v>
          </cell>
          <cell r="J429" t="e">
            <v>#N/A</v>
          </cell>
          <cell r="K429" t="str">
            <v>Kovacs, Ildiko</v>
          </cell>
          <cell r="L429" t="str">
            <v>Kovacs</v>
          </cell>
          <cell r="M429" t="str">
            <v>Ildiko</v>
          </cell>
          <cell r="N429">
            <v>44013</v>
          </cell>
          <cell r="O429">
            <v>44377</v>
          </cell>
          <cell r="P429" t="str">
            <v>0771</v>
          </cell>
          <cell r="Q429" t="str">
            <v>MSP</v>
          </cell>
          <cell r="R429">
            <v>40654178</v>
          </cell>
          <cell r="S429" t="str">
            <v/>
          </cell>
          <cell r="T429" t="str">
            <v>NA</v>
          </cell>
          <cell r="V429">
            <v>145917</v>
          </cell>
          <cell r="W429">
            <v>0.85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145917</v>
          </cell>
          <cell r="AC429">
            <v>64083</v>
          </cell>
          <cell r="AD429">
            <v>0</v>
          </cell>
          <cell r="AE429">
            <v>210000</v>
          </cell>
          <cell r="AF429">
            <v>210000</v>
          </cell>
          <cell r="AG429">
            <v>0.85</v>
          </cell>
          <cell r="AH429">
            <v>178500</v>
          </cell>
          <cell r="AI429">
            <v>0</v>
          </cell>
          <cell r="AJ429"/>
          <cell r="AK429"/>
          <cell r="AN429"/>
          <cell r="AO429"/>
          <cell r="AP429"/>
          <cell r="AR429">
            <v>178500</v>
          </cell>
          <cell r="AS429">
            <v>44013</v>
          </cell>
          <cell r="AT429">
            <v>44377</v>
          </cell>
          <cell r="AU429" t="str">
            <v>MSP with PNZ and PSZ</v>
          </cell>
          <cell r="AV429">
            <v>43982</v>
          </cell>
          <cell r="BB429" t="str">
            <v>ARC0273518</v>
          </cell>
          <cell r="BC429" t="str">
            <v>M</v>
          </cell>
          <cell r="BE429" t="str">
            <v>N</v>
          </cell>
          <cell r="BF429"/>
          <cell r="BG429" t="str">
            <v>ikovacs@ucsd.edu</v>
          </cell>
          <cell r="BH429" t="str">
            <v>12/12/17 - ARC0210115 - Per SSM, removed 84 sick hours for Oct as they were apart of leave reported in MTE. SL
1/8/18 - ARC0208656 - Remove 32 sick hours (confirmed by EE to round up). SL</v>
          </cell>
          <cell r="BI429">
            <v>0</v>
          </cell>
          <cell r="BJ429">
            <v>31420</v>
          </cell>
          <cell r="BK429">
            <v>14875</v>
          </cell>
          <cell r="BL429">
            <v>10335.790000000001</v>
          </cell>
          <cell r="BM429">
            <v>4539.21</v>
          </cell>
          <cell r="BN429"/>
          <cell r="BR429">
            <v>100.57</v>
          </cell>
          <cell r="BS429">
            <v>7027.8315999999986</v>
          </cell>
        </row>
        <row r="430">
          <cell r="A430">
            <v>2021</v>
          </cell>
          <cell r="B430">
            <v>314</v>
          </cell>
          <cell r="C430" t="str">
            <v>Psychiatry</v>
          </cell>
          <cell r="D430" t="str">
            <v>NA</v>
          </cell>
          <cell r="F430" t="str">
            <v>Huynh</v>
          </cell>
          <cell r="G430" t="str">
            <v>MSP</v>
          </cell>
          <cell r="H430" t="str">
            <v>Active</v>
          </cell>
          <cell r="I430">
            <v>10369602</v>
          </cell>
          <cell r="J430" t="e">
            <v>#N/A</v>
          </cell>
          <cell r="K430" t="str">
            <v>Richard (Kokesh), Marla Gokee</v>
          </cell>
          <cell r="L430" t="str">
            <v>Richard</v>
          </cell>
          <cell r="M430" t="str">
            <v>Marla Gokee</v>
          </cell>
          <cell r="N430">
            <v>44013</v>
          </cell>
          <cell r="O430">
            <v>44377</v>
          </cell>
          <cell r="P430" t="str">
            <v>0771</v>
          </cell>
          <cell r="Q430" t="str">
            <v>MSP</v>
          </cell>
          <cell r="R430">
            <v>40654224</v>
          </cell>
          <cell r="S430" t="str">
            <v/>
          </cell>
          <cell r="T430" t="str">
            <v>NA</v>
          </cell>
          <cell r="V430">
            <v>149100</v>
          </cell>
          <cell r="W430">
            <v>0.8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149100</v>
          </cell>
          <cell r="AC430">
            <v>65900</v>
          </cell>
          <cell r="AD430">
            <v>0</v>
          </cell>
          <cell r="AE430">
            <v>215000</v>
          </cell>
          <cell r="AF430">
            <v>215000</v>
          </cell>
          <cell r="AG430">
            <v>0.8</v>
          </cell>
          <cell r="AH430">
            <v>172000</v>
          </cell>
          <cell r="AI430">
            <v>0</v>
          </cell>
          <cell r="AJ430"/>
          <cell r="AK430"/>
          <cell r="AN430"/>
          <cell r="AO430"/>
          <cell r="AP430"/>
          <cell r="AR430">
            <v>172000</v>
          </cell>
          <cell r="AS430">
            <v>44013</v>
          </cell>
          <cell r="AT430">
            <v>44377</v>
          </cell>
          <cell r="AU430" t="str">
            <v>MSP with PNZ and PSZ</v>
          </cell>
          <cell r="AV430">
            <v>44000</v>
          </cell>
          <cell r="BB430" t="str">
            <v>ARC0273530</v>
          </cell>
          <cell r="BC430" t="str">
            <v>M</v>
          </cell>
          <cell r="BE430" t="str">
            <v>N</v>
          </cell>
          <cell r="BF430"/>
          <cell r="BG430" t="str">
            <v>mkokesh@ucsd.edu</v>
          </cell>
          <cell r="BI430">
            <v>0</v>
          </cell>
          <cell r="BJ430">
            <v>31420</v>
          </cell>
          <cell r="BK430">
            <v>14333.33</v>
          </cell>
          <cell r="BL430">
            <v>9940</v>
          </cell>
          <cell r="BM430">
            <v>4393.33</v>
          </cell>
          <cell r="BN430"/>
          <cell r="BR430">
            <v>102.97</v>
          </cell>
          <cell r="BS430">
            <v>7353.0876999999991</v>
          </cell>
        </row>
        <row r="431">
          <cell r="A431">
            <v>2021</v>
          </cell>
          <cell r="B431">
            <v>314</v>
          </cell>
          <cell r="C431" t="str">
            <v>Psychiatry</v>
          </cell>
          <cell r="D431" t="str">
            <v>NA</v>
          </cell>
          <cell r="F431" t="str">
            <v>Huynh</v>
          </cell>
          <cell r="G431" t="str">
            <v>MSP</v>
          </cell>
          <cell r="H431" t="str">
            <v>Active</v>
          </cell>
          <cell r="I431">
            <v>10374993</v>
          </cell>
          <cell r="J431" t="e">
            <v>#N/A</v>
          </cell>
          <cell r="K431" t="str">
            <v>Howlett, Jonathon</v>
          </cell>
          <cell r="L431" t="str">
            <v>Howlett</v>
          </cell>
          <cell r="M431" t="str">
            <v>Jonathon</v>
          </cell>
          <cell r="N431">
            <v>44013</v>
          </cell>
          <cell r="O431">
            <v>44377</v>
          </cell>
          <cell r="P431" t="str">
            <v>0772</v>
          </cell>
          <cell r="Q431" t="str">
            <v>MSP</v>
          </cell>
          <cell r="R431">
            <v>40653198</v>
          </cell>
          <cell r="S431" t="str">
            <v/>
          </cell>
          <cell r="T431" t="str">
            <v>NA</v>
          </cell>
          <cell r="V431">
            <v>152312</v>
          </cell>
          <cell r="W431">
            <v>0.05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152312</v>
          </cell>
          <cell r="AC431">
            <v>52688</v>
          </cell>
          <cell r="AD431">
            <v>0</v>
          </cell>
          <cell r="AE431">
            <v>205000</v>
          </cell>
          <cell r="AF431">
            <v>205000</v>
          </cell>
          <cell r="AG431">
            <v>0.05</v>
          </cell>
          <cell r="AH431">
            <v>10250</v>
          </cell>
          <cell r="AI431">
            <v>0</v>
          </cell>
          <cell r="AJ431"/>
          <cell r="AK431"/>
          <cell r="AN431"/>
          <cell r="AO431"/>
          <cell r="AP431"/>
          <cell r="AR431">
            <v>10250</v>
          </cell>
          <cell r="AS431">
            <v>44013</v>
          </cell>
          <cell r="AT431">
            <v>44377</v>
          </cell>
          <cell r="AU431" t="str">
            <v>MSP with PNZ and PSZ</v>
          </cell>
          <cell r="AV431">
            <v>43999</v>
          </cell>
          <cell r="AW431" t="str">
            <v>Huynh, K.</v>
          </cell>
          <cell r="BB431" t="str">
            <v>ARC0273463</v>
          </cell>
          <cell r="BC431" t="str">
            <v>M</v>
          </cell>
          <cell r="BE431" t="str">
            <v>N</v>
          </cell>
          <cell r="BF431" t="str">
            <v>Sub 2</v>
          </cell>
          <cell r="BG431" t="str">
            <v>jhowlett@ucsd.edu</v>
          </cell>
          <cell r="BI431">
            <v>0</v>
          </cell>
          <cell r="BJ431">
            <v>31420</v>
          </cell>
          <cell r="BK431" t="str">
            <v>EcoTime</v>
          </cell>
          <cell r="BL431">
            <v>634.63</v>
          </cell>
          <cell r="BM431">
            <v>219.53</v>
          </cell>
          <cell r="BN431"/>
          <cell r="BR431">
            <v>98.18</v>
          </cell>
          <cell r="BS431" t="e">
            <v>#N/A</v>
          </cell>
        </row>
        <row r="432">
          <cell r="A432">
            <v>2021</v>
          </cell>
          <cell r="B432">
            <v>314</v>
          </cell>
          <cell r="C432" t="str">
            <v>Psychiatry</v>
          </cell>
          <cell r="D432" t="str">
            <v>NA</v>
          </cell>
          <cell r="F432" t="str">
            <v>Huynh</v>
          </cell>
          <cell r="G432" t="str">
            <v>MSP</v>
          </cell>
          <cell r="I432">
            <v>10432346</v>
          </cell>
          <cell r="J432" t="e">
            <v>#N/A</v>
          </cell>
          <cell r="K432" t="str">
            <v>Sidhu, Shawn</v>
          </cell>
          <cell r="L432" t="str">
            <v>Sidhu</v>
          </cell>
          <cell r="M432" t="str">
            <v>Shawn</v>
          </cell>
          <cell r="N432">
            <v>44013</v>
          </cell>
          <cell r="O432">
            <v>44377</v>
          </cell>
          <cell r="P432" t="str">
            <v>0771</v>
          </cell>
          <cell r="Q432" t="str">
            <v>MSP</v>
          </cell>
          <cell r="R432">
            <v>40713122</v>
          </cell>
          <cell r="S432" t="str">
            <v/>
          </cell>
          <cell r="T432" t="str">
            <v>NA</v>
          </cell>
          <cell r="V432">
            <v>178500</v>
          </cell>
          <cell r="W432">
            <v>1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178500</v>
          </cell>
          <cell r="AC432">
            <v>76500</v>
          </cell>
          <cell r="AD432">
            <v>0</v>
          </cell>
          <cell r="AE432">
            <v>255000</v>
          </cell>
          <cell r="AF432">
            <v>255000</v>
          </cell>
          <cell r="AG432">
            <v>1</v>
          </cell>
          <cell r="AH432">
            <v>255000</v>
          </cell>
          <cell r="AI432">
            <v>0</v>
          </cell>
          <cell r="AJ432"/>
          <cell r="AK432"/>
          <cell r="AN432"/>
          <cell r="AO432"/>
          <cell r="AP432"/>
          <cell r="AR432">
            <v>255000</v>
          </cell>
          <cell r="AS432">
            <v>44013</v>
          </cell>
          <cell r="AT432">
            <v>44377</v>
          </cell>
          <cell r="AU432" t="str">
            <v>MSP with PNZ and PSZ</v>
          </cell>
          <cell r="AV432">
            <v>43961</v>
          </cell>
          <cell r="BB432" t="str">
            <v>ARC0284974</v>
          </cell>
          <cell r="BC432" t="str">
            <v>N</v>
          </cell>
          <cell r="BE432" t="str">
            <v>Y</v>
          </cell>
          <cell r="BF432"/>
          <cell r="BG432" t="str">
            <v>shawnsidhu@gmail.com</v>
          </cell>
          <cell r="BI432">
            <v>0</v>
          </cell>
          <cell r="BK432">
            <v>21250</v>
          </cell>
          <cell r="BL432">
            <v>14875</v>
          </cell>
          <cell r="BM432">
            <v>6375</v>
          </cell>
          <cell r="BN432"/>
          <cell r="BR432">
            <v>122.13</v>
          </cell>
          <cell r="BS432">
            <v>10440.893699999999</v>
          </cell>
        </row>
        <row r="433">
          <cell r="A433">
            <v>2022</v>
          </cell>
          <cell r="B433">
            <v>314</v>
          </cell>
          <cell r="C433" t="str">
            <v>Psychiatry</v>
          </cell>
          <cell r="D433" t="str">
            <v>NA</v>
          </cell>
          <cell r="F433" t="str">
            <v>Huynh</v>
          </cell>
          <cell r="G433" t="str">
            <v>MSP</v>
          </cell>
          <cell r="I433">
            <v>10453564</v>
          </cell>
          <cell r="J433" t="e">
            <v>#N/A</v>
          </cell>
          <cell r="K433" t="str">
            <v>Holwell, Eve</v>
          </cell>
          <cell r="L433" t="str">
            <v>Holwell</v>
          </cell>
          <cell r="M433" t="str">
            <v>Eve</v>
          </cell>
          <cell r="N433">
            <v>44075</v>
          </cell>
          <cell r="O433">
            <v>44439</v>
          </cell>
          <cell r="P433" t="str">
            <v>0772</v>
          </cell>
          <cell r="Q433" t="str">
            <v>MSP</v>
          </cell>
          <cell r="R433">
            <v>40745266</v>
          </cell>
          <cell r="S433" t="str">
            <v/>
          </cell>
          <cell r="T433" t="str">
            <v>NA</v>
          </cell>
          <cell r="V433">
            <v>142100</v>
          </cell>
          <cell r="W433">
            <v>0.7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142100</v>
          </cell>
          <cell r="AC433">
            <v>60900</v>
          </cell>
          <cell r="AD433">
            <v>0</v>
          </cell>
          <cell r="AE433">
            <v>203000</v>
          </cell>
          <cell r="AF433">
            <v>203000</v>
          </cell>
          <cell r="AG433">
            <v>0.7</v>
          </cell>
          <cell r="AH433">
            <v>142100</v>
          </cell>
          <cell r="AI433">
            <v>0</v>
          </cell>
          <cell r="AJ433"/>
          <cell r="AK433"/>
          <cell r="AN433"/>
          <cell r="AO433"/>
          <cell r="AP433"/>
          <cell r="AR433">
            <v>142100</v>
          </cell>
          <cell r="AS433">
            <v>44075</v>
          </cell>
          <cell r="AT433">
            <v>44439</v>
          </cell>
          <cell r="AU433" t="str">
            <v>MSP with PNZ and PSZ</v>
          </cell>
          <cell r="AV433">
            <v>44063</v>
          </cell>
          <cell r="BB433" t="str">
            <v>ARC0289804</v>
          </cell>
          <cell r="BC433" t="str">
            <v>Y</v>
          </cell>
          <cell r="BE433" t="str">
            <v>Y</v>
          </cell>
          <cell r="BF433"/>
          <cell r="BG433" t="str">
            <v>eve.holwell@gmail.com</v>
          </cell>
          <cell r="BI433">
            <v>0</v>
          </cell>
          <cell r="BK433">
            <v>11841.67</v>
          </cell>
          <cell r="BL433">
            <v>8289.17</v>
          </cell>
          <cell r="BM433">
            <v>3552.5</v>
          </cell>
          <cell r="BN433"/>
          <cell r="BR433">
            <v>97.22</v>
          </cell>
          <cell r="BS433" t="e">
            <v>#N/A</v>
          </cell>
        </row>
        <row r="434">
          <cell r="A434">
            <v>2022</v>
          </cell>
          <cell r="B434">
            <v>315</v>
          </cell>
          <cell r="C434" t="str">
            <v>Orthopedics</v>
          </cell>
          <cell r="D434" t="str">
            <v>NA</v>
          </cell>
          <cell r="E434" t="str">
            <v>ORT</v>
          </cell>
          <cell r="F434" t="str">
            <v>Pelayo</v>
          </cell>
          <cell r="G434" t="str">
            <v>MSP</v>
          </cell>
          <cell r="H434" t="str">
            <v>Inactive</v>
          </cell>
          <cell r="I434">
            <v>10360674</v>
          </cell>
          <cell r="J434" t="e">
            <v>#N/A</v>
          </cell>
          <cell r="K434" t="str">
            <v>Elsissy, Joseph</v>
          </cell>
          <cell r="L434" t="str">
            <v>Elsissy</v>
          </cell>
          <cell r="M434" t="str">
            <v>Joseph</v>
          </cell>
          <cell r="N434">
            <v>44044</v>
          </cell>
          <cell r="O434">
            <v>44408</v>
          </cell>
          <cell r="P434" t="str">
            <v>0771</v>
          </cell>
          <cell r="Q434" t="str">
            <v>MSP</v>
          </cell>
          <cell r="R434">
            <v>40754845</v>
          </cell>
          <cell r="S434" t="str">
            <v/>
          </cell>
          <cell r="T434" t="str">
            <v>NA</v>
          </cell>
          <cell r="V434">
            <v>123500</v>
          </cell>
          <cell r="W434">
            <v>0.01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123500</v>
          </cell>
          <cell r="AC434">
            <v>0</v>
          </cell>
          <cell r="AD434">
            <v>0</v>
          </cell>
          <cell r="AE434">
            <v>123500</v>
          </cell>
          <cell r="AF434">
            <v>123500</v>
          </cell>
          <cell r="AG434">
            <v>0.01</v>
          </cell>
          <cell r="AH434">
            <v>1235</v>
          </cell>
          <cell r="AI434">
            <v>0</v>
          </cell>
          <cell r="AJ434"/>
          <cell r="AK434"/>
          <cell r="AN434"/>
          <cell r="AO434"/>
          <cell r="AP434"/>
          <cell r="AR434">
            <v>1235</v>
          </cell>
          <cell r="AS434">
            <v>44044</v>
          </cell>
          <cell r="AT434">
            <v>44408</v>
          </cell>
          <cell r="AV434"/>
          <cell r="BB434" t="str">
            <v>ARC0284139 - New MSP appointment Paygroup of 6MH. $59.15 hourly.</v>
          </cell>
          <cell r="BC434" t="str">
            <v>X</v>
          </cell>
          <cell r="BE434" t="str">
            <v>Y</v>
          </cell>
          <cell r="BF434" t="str">
            <v>Sub 2</v>
          </cell>
          <cell r="BG434" t="str">
            <v>jelsissy@ucsd.edu</v>
          </cell>
          <cell r="BI434">
            <v>0</v>
          </cell>
          <cell r="BK434" t="str">
            <v>EcoTime</v>
          </cell>
          <cell r="BL434">
            <v>102.92</v>
          </cell>
          <cell r="BM434">
            <v>0</v>
          </cell>
          <cell r="BN434"/>
          <cell r="BR434">
            <v>59.15</v>
          </cell>
          <cell r="BS434" t="e">
            <v>#N/A</v>
          </cell>
        </row>
        <row r="435">
          <cell r="A435">
            <v>2021</v>
          </cell>
          <cell r="B435">
            <v>315</v>
          </cell>
          <cell r="C435" t="str">
            <v>Orthopedics</v>
          </cell>
          <cell r="D435" t="str">
            <v>NA</v>
          </cell>
          <cell r="F435" t="str">
            <v>Pelayo</v>
          </cell>
          <cell r="G435" t="str">
            <v>MSP</v>
          </cell>
          <cell r="H435" t="str">
            <v>Active</v>
          </cell>
          <cell r="I435">
            <v>10362168</v>
          </cell>
          <cell r="J435" t="e">
            <v>#N/A</v>
          </cell>
          <cell r="K435" t="str">
            <v>Le, Joan</v>
          </cell>
          <cell r="L435" t="str">
            <v>Le</v>
          </cell>
          <cell r="M435" t="str">
            <v>Joan</v>
          </cell>
          <cell r="N435">
            <v>44013</v>
          </cell>
          <cell r="O435">
            <v>44377</v>
          </cell>
          <cell r="P435" t="str">
            <v>0771</v>
          </cell>
          <cell r="Q435" t="str">
            <v>MSP</v>
          </cell>
          <cell r="R435">
            <v>40643279</v>
          </cell>
          <cell r="S435" t="str">
            <v/>
          </cell>
          <cell r="T435" t="str">
            <v>NA</v>
          </cell>
          <cell r="V435">
            <v>158620</v>
          </cell>
          <cell r="W435">
            <v>0.51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158620</v>
          </cell>
          <cell r="AC435">
            <v>61380</v>
          </cell>
          <cell r="AD435">
            <v>0</v>
          </cell>
          <cell r="AE435">
            <v>220000</v>
          </cell>
          <cell r="AF435">
            <v>220000</v>
          </cell>
          <cell r="AG435">
            <v>0.51</v>
          </cell>
          <cell r="AH435">
            <v>112200</v>
          </cell>
          <cell r="AI435">
            <v>0</v>
          </cell>
          <cell r="AJ435"/>
          <cell r="AK435"/>
          <cell r="AN435"/>
          <cell r="AO435"/>
          <cell r="AP435"/>
          <cell r="AR435">
            <v>112200</v>
          </cell>
          <cell r="AS435">
            <v>44013</v>
          </cell>
          <cell r="AT435">
            <v>44377</v>
          </cell>
          <cell r="AU435" t="str">
            <v>MSP with PNZ and PSZ</v>
          </cell>
          <cell r="AV435">
            <v>43864</v>
          </cell>
          <cell r="AX435" t="str">
            <v>Tam, S.</v>
          </cell>
          <cell r="BC435" t="str">
            <v>M</v>
          </cell>
          <cell r="BE435" t="str">
            <v>N</v>
          </cell>
          <cell r="BF435"/>
          <cell r="BG435" t="str">
            <v>jtl007@ucsd.edu</v>
          </cell>
          <cell r="BH435" t="str">
            <v>Rady's (Yesenia R); Per Kathy S. (ARC0229930), Rady employees will 
start to report in MTE in July 2018.</v>
          </cell>
          <cell r="BI435">
            <v>1</v>
          </cell>
          <cell r="BJ435">
            <v>31520</v>
          </cell>
          <cell r="BK435">
            <v>9350</v>
          </cell>
          <cell r="BL435">
            <v>6741.35</v>
          </cell>
          <cell r="BM435">
            <v>2608.65</v>
          </cell>
          <cell r="BN435"/>
          <cell r="BR435">
            <v>105.36</v>
          </cell>
          <cell r="BS435">
            <v>8004.1992</v>
          </cell>
        </row>
        <row r="436">
          <cell r="A436">
            <v>2022</v>
          </cell>
          <cell r="B436">
            <v>315</v>
          </cell>
          <cell r="C436" t="str">
            <v>Orthopedics</v>
          </cell>
          <cell r="D436" t="str">
            <v>NA</v>
          </cell>
          <cell r="F436" t="str">
            <v>Pelayo</v>
          </cell>
          <cell r="G436" t="str">
            <v>MSP</v>
          </cell>
          <cell r="H436" t="str">
            <v>Active</v>
          </cell>
          <cell r="I436">
            <v>10364927</v>
          </cell>
          <cell r="J436" t="e">
            <v>#N/A</v>
          </cell>
          <cell r="K436" t="str">
            <v>Pomerantz, Michael Lucius</v>
          </cell>
          <cell r="L436" t="str">
            <v>Pomerantz</v>
          </cell>
          <cell r="M436" t="str">
            <v>Michael</v>
          </cell>
          <cell r="N436">
            <v>44059</v>
          </cell>
          <cell r="O436">
            <v>44423</v>
          </cell>
          <cell r="P436" t="str">
            <v>0771</v>
          </cell>
          <cell r="Q436" t="str">
            <v>MSP</v>
          </cell>
          <cell r="R436">
            <v>40657619</v>
          </cell>
          <cell r="S436" t="str">
            <v/>
          </cell>
          <cell r="T436" t="str">
            <v>NA</v>
          </cell>
          <cell r="V436">
            <v>134300</v>
          </cell>
          <cell r="W436">
            <v>0.01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134300</v>
          </cell>
          <cell r="AC436">
            <v>0</v>
          </cell>
          <cell r="AD436">
            <v>0</v>
          </cell>
          <cell r="AE436">
            <v>134300</v>
          </cell>
          <cell r="AF436">
            <v>134300</v>
          </cell>
          <cell r="AG436">
            <v>0.01</v>
          </cell>
          <cell r="AH436">
            <v>1343</v>
          </cell>
          <cell r="AI436">
            <v>0</v>
          </cell>
          <cell r="AJ436"/>
          <cell r="AK436"/>
          <cell r="AN436"/>
          <cell r="AO436"/>
          <cell r="AP436"/>
          <cell r="AR436">
            <v>1343</v>
          </cell>
          <cell r="AS436">
            <v>44059</v>
          </cell>
          <cell r="AT436">
            <v>44423</v>
          </cell>
          <cell r="AU436" t="str">
            <v>MSP with PSZ only</v>
          </cell>
          <cell r="AV436">
            <v>44055</v>
          </cell>
          <cell r="BB436" t="str">
            <v>ARC0282538 - Renewal eff 8/15/2020</v>
          </cell>
          <cell r="BC436" t="str">
            <v>D</v>
          </cell>
          <cell r="BE436" t="str">
            <v>Y</v>
          </cell>
          <cell r="BF436" t="str">
            <v>Sub 2</v>
          </cell>
          <cell r="BG436" t="str">
            <v>mipomerantz@ucsd.edu</v>
          </cell>
          <cell r="BI436">
            <v>0</v>
          </cell>
          <cell r="BJ436">
            <v>31520</v>
          </cell>
          <cell r="BK436" t="str">
            <v>EcoTime</v>
          </cell>
          <cell r="BL436">
            <v>111.92</v>
          </cell>
          <cell r="BM436">
            <v>0</v>
          </cell>
          <cell r="BN436"/>
          <cell r="BR436">
            <v>64.319999999999993</v>
          </cell>
          <cell r="BS436" t="e">
            <v>#N/A</v>
          </cell>
        </row>
        <row r="437">
          <cell r="A437">
            <v>2021</v>
          </cell>
          <cell r="B437">
            <v>315</v>
          </cell>
          <cell r="C437" t="str">
            <v>Orthopedics</v>
          </cell>
          <cell r="D437" t="str">
            <v>NA</v>
          </cell>
          <cell r="F437" t="str">
            <v>Pelayo</v>
          </cell>
          <cell r="G437" t="str">
            <v>MSP</v>
          </cell>
          <cell r="H437" t="str">
            <v>Active</v>
          </cell>
          <cell r="I437">
            <v>10374300</v>
          </cell>
          <cell r="J437" t="e">
            <v>#N/A</v>
          </cell>
          <cell r="K437" t="str">
            <v>Covey, Dana</v>
          </cell>
          <cell r="L437" t="str">
            <v>Covey</v>
          </cell>
          <cell r="M437" t="str">
            <v>Dana</v>
          </cell>
          <cell r="N437">
            <v>43922</v>
          </cell>
          <cell r="O437">
            <v>44286</v>
          </cell>
          <cell r="P437" t="str">
            <v>0771</v>
          </cell>
          <cell r="Q437" t="str">
            <v>MSP</v>
          </cell>
          <cell r="R437">
            <v>40650385</v>
          </cell>
          <cell r="S437" t="str">
            <v/>
          </cell>
          <cell r="T437" t="str">
            <v>NA</v>
          </cell>
          <cell r="V437">
            <v>185832</v>
          </cell>
          <cell r="W437">
            <v>0.4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185832</v>
          </cell>
          <cell r="AC437">
            <v>0</v>
          </cell>
          <cell r="AD437">
            <v>0</v>
          </cell>
          <cell r="AE437">
            <v>185832</v>
          </cell>
          <cell r="AF437">
            <v>185832</v>
          </cell>
          <cell r="AG437">
            <v>0.4</v>
          </cell>
          <cell r="AH437">
            <v>74332.800000000003</v>
          </cell>
          <cell r="AI437">
            <v>0</v>
          </cell>
          <cell r="AJ437">
            <v>43471</v>
          </cell>
          <cell r="AK437">
            <v>65381</v>
          </cell>
          <cell r="AL437" t="str">
            <v>00/03</v>
          </cell>
          <cell r="AM437">
            <v>8</v>
          </cell>
          <cell r="AN437">
            <v>111833</v>
          </cell>
          <cell r="AO437">
            <v>239711</v>
          </cell>
          <cell r="AP437">
            <v>351544</v>
          </cell>
          <cell r="AR437">
            <v>425876.8</v>
          </cell>
          <cell r="AS437">
            <v>43922</v>
          </cell>
          <cell r="AT437">
            <v>44286</v>
          </cell>
          <cell r="AU437" t="str">
            <v>MSP with PSZ only</v>
          </cell>
          <cell r="AV437">
            <v>43864</v>
          </cell>
          <cell r="BB437" t="str">
            <v>ARC0269750. ERP</v>
          </cell>
          <cell r="BC437" t="str">
            <v>D</v>
          </cell>
          <cell r="BE437" t="str">
            <v>Y</v>
          </cell>
          <cell r="BF437" t="str">
            <v>Sub 2</v>
          </cell>
          <cell r="BG437" t="str">
            <v>dcovey@ucsd.edu</v>
          </cell>
          <cell r="BI437">
            <v>0</v>
          </cell>
          <cell r="BJ437">
            <v>31520</v>
          </cell>
          <cell r="BK437" t="str">
            <v>EcoTime</v>
          </cell>
          <cell r="BL437">
            <v>6194.4</v>
          </cell>
          <cell r="BM437">
            <v>0</v>
          </cell>
          <cell r="BN437"/>
          <cell r="BR437">
            <v>89</v>
          </cell>
          <cell r="BS437" t="e">
            <v>#N/A</v>
          </cell>
        </row>
        <row r="438">
          <cell r="A438">
            <v>2022</v>
          </cell>
          <cell r="B438">
            <v>315</v>
          </cell>
          <cell r="C438" t="str">
            <v>Orthopedics</v>
          </cell>
          <cell r="D438" t="str">
            <v>NA</v>
          </cell>
          <cell r="F438" t="str">
            <v>Pelayo</v>
          </cell>
          <cell r="G438" t="str">
            <v>MSP</v>
          </cell>
          <cell r="H438" t="str">
            <v>Active</v>
          </cell>
          <cell r="I438">
            <v>10375062</v>
          </cell>
          <cell r="J438" t="e">
            <v>#N/A</v>
          </cell>
          <cell r="K438" t="str">
            <v>Meyer, Robert</v>
          </cell>
          <cell r="L438" t="str">
            <v>Meyer</v>
          </cell>
          <cell r="M438" t="str">
            <v>Robert</v>
          </cell>
          <cell r="N438">
            <v>44044</v>
          </cell>
          <cell r="O438">
            <v>44408</v>
          </cell>
          <cell r="P438" t="str">
            <v>0771</v>
          </cell>
          <cell r="Q438" t="str">
            <v>MSP</v>
          </cell>
          <cell r="R438">
            <v>40655866</v>
          </cell>
          <cell r="S438" t="str">
            <v/>
          </cell>
          <cell r="T438" t="str">
            <v>NA</v>
          </cell>
          <cell r="V438">
            <v>137808</v>
          </cell>
          <cell r="W438">
            <v>0.2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137808</v>
          </cell>
          <cell r="AC438">
            <v>0</v>
          </cell>
          <cell r="AD438">
            <v>0</v>
          </cell>
          <cell r="AE438">
            <v>137808</v>
          </cell>
          <cell r="AF438">
            <v>137808</v>
          </cell>
          <cell r="AG438">
            <v>0.2</v>
          </cell>
          <cell r="AH438">
            <v>27561.600000000002</v>
          </cell>
          <cell r="AI438">
            <v>0</v>
          </cell>
          <cell r="AJ438">
            <v>43586</v>
          </cell>
          <cell r="AK438">
            <v>65381</v>
          </cell>
          <cell r="AL438" t="str">
            <v>00/06</v>
          </cell>
          <cell r="AM438">
            <v>8</v>
          </cell>
          <cell r="AN438">
            <v>122318</v>
          </cell>
          <cell r="AO438">
            <v>263027</v>
          </cell>
          <cell r="AP438">
            <v>385345</v>
          </cell>
          <cell r="AR438">
            <v>412906.6</v>
          </cell>
          <cell r="AS438">
            <v>44044</v>
          </cell>
          <cell r="AT438">
            <v>44408</v>
          </cell>
          <cell r="AU438" t="str">
            <v>MSP with PSZ only</v>
          </cell>
          <cell r="AV438">
            <v>44054</v>
          </cell>
          <cell r="BB438" t="str">
            <v>ARC0279512 - Renewal</v>
          </cell>
          <cell r="BC438" t="str">
            <v>D</v>
          </cell>
          <cell r="BE438" t="str">
            <v>Y</v>
          </cell>
          <cell r="BF438" t="str">
            <v>Sub 2</v>
          </cell>
          <cell r="BG438" t="str">
            <v>rsmeyer@ucsd.edu</v>
          </cell>
          <cell r="BI438">
            <v>0</v>
          </cell>
          <cell r="BJ438">
            <v>31520</v>
          </cell>
          <cell r="BK438" t="str">
            <v>EcoTime</v>
          </cell>
          <cell r="BL438">
            <v>2296.8000000000002</v>
          </cell>
          <cell r="BM438">
            <v>0</v>
          </cell>
          <cell r="BN438"/>
          <cell r="BR438">
            <v>66</v>
          </cell>
          <cell r="BS438" t="e">
            <v>#N/A</v>
          </cell>
        </row>
        <row r="439">
          <cell r="A439">
            <v>2021</v>
          </cell>
          <cell r="B439">
            <v>315</v>
          </cell>
          <cell r="C439" t="str">
            <v>Orthopedics</v>
          </cell>
          <cell r="D439" t="str">
            <v>NA</v>
          </cell>
          <cell r="F439" t="str">
            <v>Pelayo</v>
          </cell>
          <cell r="G439" t="str">
            <v>MSP</v>
          </cell>
          <cell r="I439">
            <v>10377641</v>
          </cell>
          <cell r="J439" t="e">
            <v>#N/A</v>
          </cell>
          <cell r="K439" t="str">
            <v>Brown, Mackenzie</v>
          </cell>
          <cell r="L439" t="str">
            <v>Brown</v>
          </cell>
          <cell r="M439" t="str">
            <v>Mackenzie</v>
          </cell>
          <cell r="N439">
            <v>43983</v>
          </cell>
          <cell r="O439">
            <v>44347</v>
          </cell>
          <cell r="P439" t="str">
            <v>0771</v>
          </cell>
          <cell r="Q439" t="str">
            <v>MSP</v>
          </cell>
          <cell r="R439">
            <v>40666706</v>
          </cell>
          <cell r="S439" t="str">
            <v/>
          </cell>
          <cell r="T439" t="str">
            <v>NA</v>
          </cell>
          <cell r="V439">
            <v>133000</v>
          </cell>
          <cell r="W439">
            <v>0.49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133000</v>
          </cell>
          <cell r="AC439">
            <v>57000</v>
          </cell>
          <cell r="AD439">
            <v>0</v>
          </cell>
          <cell r="AE439">
            <v>190000</v>
          </cell>
          <cell r="AF439">
            <v>190000</v>
          </cell>
          <cell r="AG439">
            <v>0.49</v>
          </cell>
          <cell r="AH439">
            <v>93100</v>
          </cell>
          <cell r="AI439">
            <v>0</v>
          </cell>
          <cell r="AJ439"/>
          <cell r="AK439"/>
          <cell r="AN439"/>
          <cell r="AO439"/>
          <cell r="AP439"/>
          <cell r="AR439">
            <v>93100</v>
          </cell>
          <cell r="AS439">
            <v>43983</v>
          </cell>
          <cell r="AT439">
            <v>44347</v>
          </cell>
          <cell r="AU439" t="str">
            <v>MSP with PNZ and PSZ</v>
          </cell>
          <cell r="AV439"/>
          <cell r="AW439" t="str">
            <v>Tam, S.</v>
          </cell>
          <cell r="BB439" t="str">
            <v>ARC0283807 - New Hire eff 6/1/2020. Base salary of $133,000 non base of $57,000. Can have special pay of $500/shfit</v>
          </cell>
          <cell r="BC439" t="str">
            <v>M</v>
          </cell>
          <cell r="BE439" t="str">
            <v>Y</v>
          </cell>
          <cell r="BF439"/>
          <cell r="BG439" t="str">
            <v>m1brown@health.ucsd.edu</v>
          </cell>
          <cell r="BI439">
            <v>0</v>
          </cell>
          <cell r="BK439">
            <v>7758.33</v>
          </cell>
          <cell r="BL439">
            <v>5430.83</v>
          </cell>
          <cell r="BM439">
            <v>2327.5</v>
          </cell>
          <cell r="BN439"/>
          <cell r="BR439">
            <v>91</v>
          </cell>
          <cell r="BS439" t="e">
            <v>#N/A</v>
          </cell>
        </row>
        <row r="440">
          <cell r="A440">
            <v>2021</v>
          </cell>
          <cell r="B440">
            <v>316</v>
          </cell>
          <cell r="C440" t="str">
            <v>Anesthesiology</v>
          </cell>
          <cell r="D440" t="str">
            <v>NA</v>
          </cell>
          <cell r="F440" t="str">
            <v>Huynh</v>
          </cell>
          <cell r="G440" t="str">
            <v>MSP</v>
          </cell>
          <cell r="H440" t="str">
            <v>Active</v>
          </cell>
          <cell r="I440">
            <v>10043363</v>
          </cell>
          <cell r="J440" t="e">
            <v>#N/A</v>
          </cell>
          <cell r="K440" t="str">
            <v>Oswald, Jessica C.</v>
          </cell>
          <cell r="L440" t="str">
            <v>Oswald</v>
          </cell>
          <cell r="M440" t="str">
            <v>Jessica</v>
          </cell>
          <cell r="N440">
            <v>44013</v>
          </cell>
          <cell r="O440">
            <v>44377</v>
          </cell>
          <cell r="P440" t="str">
            <v>0771</v>
          </cell>
          <cell r="Q440" t="str">
            <v>MSP</v>
          </cell>
          <cell r="R440">
            <v>40646403</v>
          </cell>
          <cell r="S440" t="str">
            <v/>
          </cell>
          <cell r="T440" t="str">
            <v>NA</v>
          </cell>
          <cell r="V440">
            <v>145222</v>
          </cell>
          <cell r="W440">
            <v>1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145222</v>
          </cell>
          <cell r="AC440">
            <v>62238</v>
          </cell>
          <cell r="AD440">
            <v>0</v>
          </cell>
          <cell r="AE440">
            <v>207460</v>
          </cell>
          <cell r="AF440">
            <v>207460</v>
          </cell>
          <cell r="AG440">
            <v>1</v>
          </cell>
          <cell r="AH440">
            <v>207460</v>
          </cell>
          <cell r="AI440">
            <v>0</v>
          </cell>
          <cell r="AJ440"/>
          <cell r="AK440"/>
          <cell r="AN440"/>
          <cell r="AO440"/>
          <cell r="AP440"/>
          <cell r="AR440">
            <v>207460</v>
          </cell>
          <cell r="AS440">
            <v>44013</v>
          </cell>
          <cell r="AT440">
            <v>44377</v>
          </cell>
          <cell r="AU440" t="str">
            <v>MSP with PNZ and PSZ</v>
          </cell>
          <cell r="AV440">
            <v>44000</v>
          </cell>
          <cell r="BB440" t="str">
            <v>ARC0273508</v>
          </cell>
          <cell r="BC440" t="str">
            <v>Y</v>
          </cell>
          <cell r="BE440" t="str">
            <v>n</v>
          </cell>
          <cell r="BF440"/>
          <cell r="BG440" t="str">
            <v>jeoswald@ucsd.edu</v>
          </cell>
          <cell r="BI440">
            <v>0</v>
          </cell>
          <cell r="BJ440">
            <v>31620</v>
          </cell>
          <cell r="BK440">
            <v>17288.330000000002</v>
          </cell>
          <cell r="BL440">
            <v>12101.83</v>
          </cell>
          <cell r="BM440">
            <v>5186.5</v>
          </cell>
          <cell r="BN440"/>
          <cell r="BR440">
            <v>99.36</v>
          </cell>
          <cell r="BS440">
            <v>6910.4879999999994</v>
          </cell>
        </row>
        <row r="441">
          <cell r="A441">
            <v>2022</v>
          </cell>
          <cell r="B441">
            <v>316</v>
          </cell>
          <cell r="C441" t="str">
            <v>Anesthesiology</v>
          </cell>
          <cell r="D441" t="str">
            <v>NA</v>
          </cell>
          <cell r="F441" t="str">
            <v>Huynh</v>
          </cell>
          <cell r="G441" t="str">
            <v>MSP</v>
          </cell>
          <cell r="H441" t="str">
            <v>Inactive</v>
          </cell>
          <cell r="I441">
            <v>10343629</v>
          </cell>
          <cell r="J441" t="e">
            <v>#N/A</v>
          </cell>
          <cell r="K441" t="str">
            <v>Iwata, Kathryn</v>
          </cell>
          <cell r="L441" t="str">
            <v>Iwata</v>
          </cell>
          <cell r="M441" t="str">
            <v>Kathryn</v>
          </cell>
          <cell r="N441">
            <v>44044</v>
          </cell>
          <cell r="O441">
            <v>44408</v>
          </cell>
          <cell r="P441" t="str">
            <v>0771</v>
          </cell>
          <cell r="Q441" t="str">
            <v>MSP</v>
          </cell>
          <cell r="R441">
            <v>40743827</v>
          </cell>
          <cell r="S441" t="str">
            <v/>
          </cell>
          <cell r="T441" t="str">
            <v>NA</v>
          </cell>
          <cell r="V441">
            <v>145222</v>
          </cell>
          <cell r="W441">
            <v>0.2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145222</v>
          </cell>
          <cell r="AC441">
            <v>62238</v>
          </cell>
          <cell r="AD441">
            <v>0</v>
          </cell>
          <cell r="AE441">
            <v>207460</v>
          </cell>
          <cell r="AF441">
            <v>207460</v>
          </cell>
          <cell r="AG441">
            <v>0.2</v>
          </cell>
          <cell r="AH441">
            <v>41492</v>
          </cell>
          <cell r="AI441">
            <v>0</v>
          </cell>
          <cell r="AJ441"/>
          <cell r="AK441"/>
          <cell r="AN441"/>
          <cell r="AO441"/>
          <cell r="AP441"/>
          <cell r="AR441">
            <v>41492</v>
          </cell>
          <cell r="AS441">
            <v>44044</v>
          </cell>
          <cell r="AT441">
            <v>44408</v>
          </cell>
          <cell r="AU441" t="str">
            <v>MSP with PNZ and PSZ</v>
          </cell>
          <cell r="AV441">
            <v>44058</v>
          </cell>
          <cell r="BB441" t="str">
            <v>ARC0276402</v>
          </cell>
          <cell r="BC441" t="str">
            <v>X</v>
          </cell>
          <cell r="BE441" t="str">
            <v>Y</v>
          </cell>
          <cell r="BF441" t="str">
            <v>Sub 2</v>
          </cell>
          <cell r="BG441" t="str">
            <v>kiwata@ucsd.edu</v>
          </cell>
          <cell r="BI441">
            <v>0</v>
          </cell>
          <cell r="BK441" t="str">
            <v>EcoTime</v>
          </cell>
          <cell r="BL441">
            <v>2420.37</v>
          </cell>
          <cell r="BM441">
            <v>1037.3</v>
          </cell>
          <cell r="BN441"/>
          <cell r="BR441">
            <v>99.36</v>
          </cell>
          <cell r="BS441" t="e">
            <v>#N/A</v>
          </cell>
        </row>
        <row r="442">
          <cell r="A442">
            <v>2021</v>
          </cell>
          <cell r="B442">
            <v>316</v>
          </cell>
          <cell r="C442" t="str">
            <v>Anesthesiology</v>
          </cell>
          <cell r="D442" t="str">
            <v>NA</v>
          </cell>
          <cell r="F442" t="str">
            <v>Huynh</v>
          </cell>
          <cell r="G442" t="str">
            <v>MSP</v>
          </cell>
          <cell r="H442" t="str">
            <v>Active</v>
          </cell>
          <cell r="I442">
            <v>10358649</v>
          </cell>
          <cell r="J442" t="e">
            <v>#N/A</v>
          </cell>
          <cell r="K442" t="str">
            <v>Meyer, Megan Sue</v>
          </cell>
          <cell r="L442" t="str">
            <v>Meyer</v>
          </cell>
          <cell r="M442" t="str">
            <v>Megan</v>
          </cell>
          <cell r="N442">
            <v>44013</v>
          </cell>
          <cell r="O442">
            <v>44377</v>
          </cell>
          <cell r="P442" t="str">
            <v>0771</v>
          </cell>
          <cell r="Q442" t="str">
            <v>MSP</v>
          </cell>
          <cell r="R442">
            <v>40644778</v>
          </cell>
          <cell r="S442" t="str">
            <v/>
          </cell>
          <cell r="T442" t="str">
            <v>NA</v>
          </cell>
          <cell r="V442">
            <v>157850</v>
          </cell>
          <cell r="W442">
            <v>1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157850</v>
          </cell>
          <cell r="AC442">
            <v>49610</v>
          </cell>
          <cell r="AD442">
            <v>0</v>
          </cell>
          <cell r="AE442">
            <v>207460</v>
          </cell>
          <cell r="AF442">
            <v>207460</v>
          </cell>
          <cell r="AG442">
            <v>1</v>
          </cell>
          <cell r="AH442">
            <v>207460</v>
          </cell>
          <cell r="AI442">
            <v>0</v>
          </cell>
          <cell r="AJ442"/>
          <cell r="AK442"/>
          <cell r="AN442"/>
          <cell r="AO442"/>
          <cell r="AP442"/>
          <cell r="AR442">
            <v>207460</v>
          </cell>
          <cell r="AS442">
            <v>44013</v>
          </cell>
          <cell r="AT442">
            <v>44377</v>
          </cell>
          <cell r="AU442" t="str">
            <v>MSP with PNZ and PSZ</v>
          </cell>
          <cell r="AV442">
            <v>43999</v>
          </cell>
          <cell r="AW442" t="str">
            <v>Huynh, K.</v>
          </cell>
          <cell r="BB442" t="str">
            <v>ARC0273556</v>
          </cell>
          <cell r="BC442" t="str">
            <v>X</v>
          </cell>
          <cell r="BE442" t="str">
            <v>Y</v>
          </cell>
          <cell r="BF442"/>
          <cell r="BG442" t="str">
            <v>msbernstein@ucsd.edu</v>
          </cell>
          <cell r="BI442">
            <v>0</v>
          </cell>
          <cell r="BJ442">
            <v>31610</v>
          </cell>
          <cell r="BK442">
            <v>17288.330000000002</v>
          </cell>
          <cell r="BL442">
            <v>13154.17</v>
          </cell>
          <cell r="BM442">
            <v>4134.17</v>
          </cell>
          <cell r="BN442"/>
          <cell r="BR442">
            <v>99.36</v>
          </cell>
          <cell r="BS442">
            <v>7511.6159999999991</v>
          </cell>
        </row>
        <row r="443">
          <cell r="A443">
            <v>2021</v>
          </cell>
          <cell r="B443">
            <v>316</v>
          </cell>
          <cell r="C443" t="str">
            <v>Anesthesiology</v>
          </cell>
          <cell r="D443" t="str">
            <v>NA</v>
          </cell>
          <cell r="F443" t="str">
            <v>Huynh</v>
          </cell>
          <cell r="G443" t="str">
            <v>MSP</v>
          </cell>
          <cell r="H443" t="str">
            <v>Active</v>
          </cell>
          <cell r="I443">
            <v>10358749</v>
          </cell>
          <cell r="J443" t="e">
            <v>#N/A</v>
          </cell>
          <cell r="K443" t="str">
            <v>Rodriguez-Minette, Jessica</v>
          </cell>
          <cell r="L443" t="str">
            <v>Rodriguez-Minette</v>
          </cell>
          <cell r="M443" t="str">
            <v>Jessica</v>
          </cell>
          <cell r="N443">
            <v>44013</v>
          </cell>
          <cell r="O443">
            <v>44377</v>
          </cell>
          <cell r="P443" t="str">
            <v>0771</v>
          </cell>
          <cell r="Q443" t="str">
            <v>MSP</v>
          </cell>
          <cell r="R443">
            <v>40720843</v>
          </cell>
          <cell r="S443" t="str">
            <v/>
          </cell>
          <cell r="T443" t="str">
            <v>NA</v>
          </cell>
          <cell r="V443">
            <v>180810</v>
          </cell>
          <cell r="W443">
            <v>1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180810</v>
          </cell>
          <cell r="AC443">
            <v>77490</v>
          </cell>
          <cell r="AD443">
            <v>0</v>
          </cell>
          <cell r="AE443">
            <v>258300</v>
          </cell>
          <cell r="AF443">
            <v>258300</v>
          </cell>
          <cell r="AG443">
            <v>1</v>
          </cell>
          <cell r="AH443">
            <v>258300</v>
          </cell>
          <cell r="AI443">
            <v>0</v>
          </cell>
          <cell r="AJ443"/>
          <cell r="AK443"/>
          <cell r="AN443"/>
          <cell r="AO443"/>
          <cell r="AP443"/>
          <cell r="AR443">
            <v>258300</v>
          </cell>
          <cell r="AS443">
            <v>44013</v>
          </cell>
          <cell r="AT443">
            <v>44377</v>
          </cell>
          <cell r="AU443" t="str">
            <v>MSP with PNZ and PSZ</v>
          </cell>
          <cell r="AV443">
            <v>43977</v>
          </cell>
          <cell r="AW443" t="str">
            <v>Huynh, K.</v>
          </cell>
          <cell r="BB443" t="str">
            <v>ARC0285724</v>
          </cell>
          <cell r="BC443" t="str">
            <v>Y</v>
          </cell>
          <cell r="BE443" t="str">
            <v>Y</v>
          </cell>
          <cell r="BF443"/>
          <cell r="BG443" t="str">
            <v>jgr007@ucsd.edu</v>
          </cell>
          <cell r="BI443">
            <v>0</v>
          </cell>
          <cell r="BJ443">
            <v>31610</v>
          </cell>
          <cell r="BK443">
            <v>21525</v>
          </cell>
          <cell r="BL443">
            <v>15067.5</v>
          </cell>
          <cell r="BM443">
            <v>6457.5</v>
          </cell>
          <cell r="BN443"/>
          <cell r="BR443">
            <v>123.71</v>
          </cell>
          <cell r="BS443">
            <v>10712.0489</v>
          </cell>
        </row>
        <row r="444">
          <cell r="A444">
            <v>2021</v>
          </cell>
          <cell r="B444">
            <v>316</v>
          </cell>
          <cell r="C444" t="str">
            <v>Anesthesiology</v>
          </cell>
          <cell r="D444" t="str">
            <v>NA</v>
          </cell>
          <cell r="F444" t="str">
            <v>Huynh</v>
          </cell>
          <cell r="G444" t="str">
            <v>MSP</v>
          </cell>
          <cell r="H444" t="str">
            <v>Active</v>
          </cell>
          <cell r="I444">
            <v>10358764</v>
          </cell>
          <cell r="J444" t="e">
            <v>#N/A</v>
          </cell>
          <cell r="K444" t="str">
            <v>Bruno, Kelly A.</v>
          </cell>
          <cell r="L444" t="str">
            <v>Bruno</v>
          </cell>
          <cell r="M444" t="str">
            <v>Kelly</v>
          </cell>
          <cell r="N444">
            <v>44013</v>
          </cell>
          <cell r="O444">
            <v>44377</v>
          </cell>
          <cell r="P444" t="str">
            <v>0771</v>
          </cell>
          <cell r="Q444" t="str">
            <v>MSP</v>
          </cell>
          <cell r="R444">
            <v>40646426</v>
          </cell>
          <cell r="S444" t="str">
            <v/>
          </cell>
          <cell r="T444" t="str">
            <v>NA</v>
          </cell>
          <cell r="V444">
            <v>157850</v>
          </cell>
          <cell r="W444">
            <v>0.43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157850</v>
          </cell>
          <cell r="AC444">
            <v>49610</v>
          </cell>
          <cell r="AD444">
            <v>0</v>
          </cell>
          <cell r="AE444">
            <v>207460</v>
          </cell>
          <cell r="AF444">
            <v>207460</v>
          </cell>
          <cell r="AG444">
            <v>0.43</v>
          </cell>
          <cell r="AH444">
            <v>89207.8</v>
          </cell>
          <cell r="AI444">
            <v>0</v>
          </cell>
          <cell r="AJ444">
            <v>43586</v>
          </cell>
          <cell r="AK444">
            <v>65381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R444">
            <v>89207.8</v>
          </cell>
          <cell r="AS444">
            <v>44013</v>
          </cell>
          <cell r="AT444">
            <v>44377</v>
          </cell>
          <cell r="AU444" t="str">
            <v>MSP with PNZ and PSZ</v>
          </cell>
          <cell r="AV444">
            <v>43985</v>
          </cell>
          <cell r="AW444" t="str">
            <v>Huynh, K.</v>
          </cell>
          <cell r="BB444" t="str">
            <v>ARC0273555</v>
          </cell>
          <cell r="BC444" t="str">
            <v>D</v>
          </cell>
          <cell r="BE444" t="str">
            <v>Y</v>
          </cell>
          <cell r="BF444" t="str">
            <v>Sub 2</v>
          </cell>
          <cell r="BG444" t="str">
            <v>kbruno@ucsd.edu</v>
          </cell>
          <cell r="BI444">
            <v>0</v>
          </cell>
          <cell r="BJ444">
            <v>31620</v>
          </cell>
          <cell r="BK444" t="str">
            <v>EcoTime</v>
          </cell>
          <cell r="BL444">
            <v>5656.29</v>
          </cell>
          <cell r="BM444">
            <v>1777.69</v>
          </cell>
          <cell r="BN444"/>
          <cell r="BR444">
            <v>99.36</v>
          </cell>
          <cell r="BS444" t="e">
            <v>#N/A</v>
          </cell>
        </row>
        <row r="445">
          <cell r="A445">
            <v>2022</v>
          </cell>
          <cell r="B445">
            <v>316</v>
          </cell>
          <cell r="C445" t="str">
            <v>Anesthesiology</v>
          </cell>
          <cell r="D445" t="str">
            <v>NA</v>
          </cell>
          <cell r="F445" t="str">
            <v>Huynh</v>
          </cell>
          <cell r="G445" t="str">
            <v>MSP</v>
          </cell>
          <cell r="H445" t="str">
            <v>Active</v>
          </cell>
          <cell r="I445">
            <v>10358766</v>
          </cell>
          <cell r="J445" t="e">
            <v>#N/A</v>
          </cell>
          <cell r="K445" t="str">
            <v>Castellanos, Joel Patrick</v>
          </cell>
          <cell r="L445" t="str">
            <v>Castellanos</v>
          </cell>
          <cell r="M445" t="str">
            <v>Joel</v>
          </cell>
          <cell r="N445">
            <v>44097</v>
          </cell>
          <cell r="O445">
            <v>44461</v>
          </cell>
          <cell r="P445" t="str">
            <v>0771</v>
          </cell>
          <cell r="Q445" t="str">
            <v>MSP</v>
          </cell>
          <cell r="R445">
            <v>40646415</v>
          </cell>
          <cell r="S445" t="str">
            <v/>
          </cell>
          <cell r="T445" t="str">
            <v>NA</v>
          </cell>
          <cell r="V445">
            <v>166250</v>
          </cell>
          <cell r="W445">
            <v>1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166250</v>
          </cell>
          <cell r="AC445">
            <v>62480</v>
          </cell>
          <cell r="AD445">
            <v>0</v>
          </cell>
          <cell r="AE445">
            <v>228730</v>
          </cell>
          <cell r="AF445">
            <v>228730</v>
          </cell>
          <cell r="AG445">
            <v>1</v>
          </cell>
          <cell r="AH445">
            <v>228730</v>
          </cell>
          <cell r="AI445">
            <v>0</v>
          </cell>
          <cell r="AJ445"/>
          <cell r="AK445"/>
          <cell r="AN445"/>
          <cell r="AO445"/>
          <cell r="AP445"/>
          <cell r="AR445">
            <v>228730</v>
          </cell>
          <cell r="AS445">
            <v>44097</v>
          </cell>
          <cell r="AT445">
            <v>44461</v>
          </cell>
          <cell r="AU445" t="str">
            <v>MSP with PSZ only</v>
          </cell>
          <cell r="AV445">
            <v>43721</v>
          </cell>
          <cell r="BB445" t="str">
            <v>ARC0284238</v>
          </cell>
          <cell r="BC445" t="str">
            <v>Y</v>
          </cell>
          <cell r="BE445" t="str">
            <v>Y</v>
          </cell>
          <cell r="BF445"/>
          <cell r="BG445" t="str">
            <v>jcastellanos@ucsd.edu</v>
          </cell>
          <cell r="BI445">
            <v>0</v>
          </cell>
          <cell r="BJ445">
            <v>31620</v>
          </cell>
          <cell r="BK445">
            <v>19060.830000000002</v>
          </cell>
          <cell r="BL445">
            <v>13854.17</v>
          </cell>
          <cell r="BM445">
            <v>5206.67</v>
          </cell>
          <cell r="BN445"/>
          <cell r="BR445">
            <v>109.55</v>
          </cell>
          <cell r="BS445">
            <v>8722.371000000001</v>
          </cell>
        </row>
        <row r="446">
          <cell r="A446">
            <v>2021</v>
          </cell>
          <cell r="B446">
            <v>316</v>
          </cell>
          <cell r="C446" t="str">
            <v>Anesthesiology</v>
          </cell>
          <cell r="D446" t="str">
            <v>NA</v>
          </cell>
          <cell r="F446" t="str">
            <v>Huynh</v>
          </cell>
          <cell r="G446" t="str">
            <v>MSP</v>
          </cell>
          <cell r="H446" t="str">
            <v>Active</v>
          </cell>
          <cell r="I446">
            <v>10359266</v>
          </cell>
          <cell r="J446" t="e">
            <v>#N/A</v>
          </cell>
          <cell r="K446" t="str">
            <v>Nguyen, Albert Phan</v>
          </cell>
          <cell r="L446" t="str">
            <v>Nguyen</v>
          </cell>
          <cell r="M446" t="str">
            <v>Albert Phan</v>
          </cell>
          <cell r="N446">
            <v>44013</v>
          </cell>
          <cell r="O446">
            <v>44377</v>
          </cell>
          <cell r="P446" t="str">
            <v>0770</v>
          </cell>
          <cell r="Q446" t="str">
            <v>MSP</v>
          </cell>
          <cell r="R446">
            <v>40643405</v>
          </cell>
          <cell r="S446" t="str">
            <v/>
          </cell>
          <cell r="T446" t="str">
            <v>NA</v>
          </cell>
          <cell r="V446">
            <v>204470</v>
          </cell>
          <cell r="W446">
            <v>0.43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204470</v>
          </cell>
          <cell r="AC446">
            <v>2990</v>
          </cell>
          <cell r="AD446">
            <v>0</v>
          </cell>
          <cell r="AE446">
            <v>207460</v>
          </cell>
          <cell r="AF446">
            <v>207460</v>
          </cell>
          <cell r="AG446">
            <v>0.43</v>
          </cell>
          <cell r="AH446">
            <v>89207.8</v>
          </cell>
          <cell r="AI446">
            <v>0</v>
          </cell>
          <cell r="AJ446"/>
          <cell r="AK446"/>
          <cell r="AN446"/>
          <cell r="AO446"/>
          <cell r="AP446"/>
          <cell r="AR446">
            <v>89207.8</v>
          </cell>
          <cell r="AS446">
            <v>44013</v>
          </cell>
          <cell r="AT446">
            <v>44377</v>
          </cell>
          <cell r="AU446" t="str">
            <v>MSP with PNZ and PSZ</v>
          </cell>
          <cell r="AV446">
            <v>43984</v>
          </cell>
          <cell r="BB446" t="str">
            <v>ARC0273400</v>
          </cell>
          <cell r="BC446" t="str">
            <v>D</v>
          </cell>
          <cell r="BE446" t="str">
            <v>Y</v>
          </cell>
          <cell r="BF446" t="str">
            <v>Sub 2</v>
          </cell>
          <cell r="BG446" t="str">
            <v>apn019@ucsd.edu</v>
          </cell>
          <cell r="BI446">
            <v>0</v>
          </cell>
          <cell r="BJ446">
            <v>31620</v>
          </cell>
          <cell r="BK446" t="str">
            <v>EcoTime</v>
          </cell>
          <cell r="BL446">
            <v>7326.84</v>
          </cell>
          <cell r="BM446">
            <v>107.14</v>
          </cell>
          <cell r="BN446"/>
          <cell r="BR446">
            <v>99.36</v>
          </cell>
          <cell r="BS446" t="e">
            <v>#N/A</v>
          </cell>
        </row>
        <row r="447">
          <cell r="A447">
            <v>2021</v>
          </cell>
          <cell r="B447">
            <v>316</v>
          </cell>
          <cell r="C447" t="str">
            <v>Anesthesiology</v>
          </cell>
          <cell r="D447" t="str">
            <v>NA</v>
          </cell>
          <cell r="F447" t="str">
            <v>Huynh</v>
          </cell>
          <cell r="G447" t="str">
            <v>MSP</v>
          </cell>
          <cell r="H447" t="str">
            <v>Active</v>
          </cell>
          <cell r="I447">
            <v>10359852</v>
          </cell>
          <cell r="J447" t="e">
            <v>#N/A</v>
          </cell>
          <cell r="K447" t="str">
            <v>Reddy, Rajiv Dwaram</v>
          </cell>
          <cell r="L447" t="str">
            <v>Reddy</v>
          </cell>
          <cell r="M447" t="str">
            <v>Rajiv Dwaram</v>
          </cell>
          <cell r="N447">
            <v>44012</v>
          </cell>
          <cell r="O447">
            <v>44376</v>
          </cell>
          <cell r="P447" t="str">
            <v>0771</v>
          </cell>
          <cell r="Q447" t="str">
            <v>MSP</v>
          </cell>
          <cell r="R447">
            <v>40645568</v>
          </cell>
          <cell r="S447" t="str">
            <v/>
          </cell>
          <cell r="T447" t="str">
            <v>NA</v>
          </cell>
          <cell r="V447">
            <v>157850</v>
          </cell>
          <cell r="W447">
            <v>1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157850</v>
          </cell>
          <cell r="AC447">
            <v>49610</v>
          </cell>
          <cell r="AD447">
            <v>0</v>
          </cell>
          <cell r="AE447">
            <v>207460</v>
          </cell>
          <cell r="AF447">
            <v>207460</v>
          </cell>
          <cell r="AG447">
            <v>1</v>
          </cell>
          <cell r="AH447">
            <v>207460</v>
          </cell>
          <cell r="AI447">
            <v>0</v>
          </cell>
          <cell r="AJ447"/>
          <cell r="AK447"/>
          <cell r="AN447"/>
          <cell r="AO447"/>
          <cell r="AP447"/>
          <cell r="AR447">
            <v>207460</v>
          </cell>
          <cell r="AS447">
            <v>44012</v>
          </cell>
          <cell r="AT447">
            <v>44376</v>
          </cell>
          <cell r="AU447" t="str">
            <v>MSP with PNZ and PSZ</v>
          </cell>
          <cell r="AV447">
            <v>43984</v>
          </cell>
          <cell r="BB447" t="str">
            <v>ARC0277237</v>
          </cell>
          <cell r="BC447" t="str">
            <v>P</v>
          </cell>
          <cell r="BE447" t="str">
            <v>N</v>
          </cell>
          <cell r="BF447"/>
          <cell r="BG447" t="str">
            <v>rdreddy@ucsd.edu</v>
          </cell>
          <cell r="BI447">
            <v>0</v>
          </cell>
          <cell r="BJ447">
            <v>31616</v>
          </cell>
          <cell r="BK447">
            <v>17288.330000000002</v>
          </cell>
          <cell r="BL447">
            <v>13154.17</v>
          </cell>
          <cell r="BM447">
            <v>4134.17</v>
          </cell>
          <cell r="BN447"/>
          <cell r="BR447">
            <v>99.36</v>
          </cell>
          <cell r="BS447">
            <v>7511.6159999999991</v>
          </cell>
        </row>
        <row r="448">
          <cell r="A448">
            <v>2021</v>
          </cell>
          <cell r="B448">
            <v>316</v>
          </cell>
          <cell r="C448" t="str">
            <v>Anesthesiology</v>
          </cell>
          <cell r="D448" t="str">
            <v>NA</v>
          </cell>
          <cell r="F448" t="str">
            <v>Huynh</v>
          </cell>
          <cell r="G448" t="str">
            <v>MSP</v>
          </cell>
          <cell r="H448" t="str">
            <v>Active</v>
          </cell>
          <cell r="I448">
            <v>10360454</v>
          </cell>
          <cell r="J448" t="e">
            <v>#N/A</v>
          </cell>
          <cell r="K448" t="str">
            <v>Zhou, Ying Qiu</v>
          </cell>
          <cell r="L448" t="str">
            <v>Zhou</v>
          </cell>
          <cell r="M448" t="str">
            <v>Ying Qiu</v>
          </cell>
          <cell r="N448">
            <v>44044</v>
          </cell>
          <cell r="O448">
            <v>44376</v>
          </cell>
          <cell r="P448" t="str">
            <v>0771</v>
          </cell>
          <cell r="Q448" t="str">
            <v>MSP</v>
          </cell>
          <cell r="R448">
            <v>40644149</v>
          </cell>
          <cell r="S448" t="str">
            <v/>
          </cell>
          <cell r="T448" t="str">
            <v>NA</v>
          </cell>
          <cell r="V448">
            <v>157850</v>
          </cell>
          <cell r="W448">
            <v>0.25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157850</v>
          </cell>
          <cell r="AC448">
            <v>49610</v>
          </cell>
          <cell r="AD448">
            <v>0</v>
          </cell>
          <cell r="AE448">
            <v>207460</v>
          </cell>
          <cell r="AF448">
            <v>207460</v>
          </cell>
          <cell r="AG448">
            <v>0.25</v>
          </cell>
          <cell r="AH448">
            <v>51865</v>
          </cell>
          <cell r="AI448">
            <v>0</v>
          </cell>
          <cell r="AJ448"/>
          <cell r="AK448"/>
          <cell r="AN448"/>
          <cell r="AO448"/>
          <cell r="AP448"/>
          <cell r="AR448">
            <v>51865</v>
          </cell>
          <cell r="AS448">
            <v>44012</v>
          </cell>
          <cell r="AT448">
            <v>44376</v>
          </cell>
          <cell r="AU448" t="str">
            <v>MSP with PNZ and PSZ</v>
          </cell>
          <cell r="AV448">
            <v>43994</v>
          </cell>
          <cell r="BB448" t="str">
            <v>ARC0287392- MSP Revision</v>
          </cell>
          <cell r="BC448" t="str">
            <v>P</v>
          </cell>
          <cell r="BE448" t="str">
            <v>N</v>
          </cell>
          <cell r="BF448"/>
          <cell r="BG448" t="str">
            <v>yqz001@ucsd.edu</v>
          </cell>
          <cell r="BI448">
            <v>0</v>
          </cell>
          <cell r="BJ448">
            <v>31616</v>
          </cell>
          <cell r="BK448">
            <v>4322.08</v>
          </cell>
          <cell r="BL448">
            <v>3288.54</v>
          </cell>
          <cell r="BM448">
            <v>1033.54</v>
          </cell>
          <cell r="BN448"/>
          <cell r="BR448">
            <v>99.36</v>
          </cell>
          <cell r="BS448">
            <v>7511.6159999999991</v>
          </cell>
        </row>
        <row r="449">
          <cell r="A449">
            <v>2022</v>
          </cell>
          <cell r="B449">
            <v>316</v>
          </cell>
          <cell r="C449" t="str">
            <v>Anesthesiology</v>
          </cell>
          <cell r="D449" t="str">
            <v>NA</v>
          </cell>
          <cell r="F449" t="str">
            <v>Huynh</v>
          </cell>
          <cell r="G449" t="str">
            <v>MSP</v>
          </cell>
          <cell r="H449" t="str">
            <v>Inactive</v>
          </cell>
          <cell r="I449">
            <v>10360678</v>
          </cell>
          <cell r="J449" t="e">
            <v>#N/A</v>
          </cell>
          <cell r="K449" t="str">
            <v>Feduska, Collin</v>
          </cell>
          <cell r="L449" t="str">
            <v>Feduska</v>
          </cell>
          <cell r="M449" t="str">
            <v>Collin</v>
          </cell>
          <cell r="N449">
            <v>44044</v>
          </cell>
          <cell r="O449">
            <v>44408</v>
          </cell>
          <cell r="P449" t="str">
            <v>0771</v>
          </cell>
          <cell r="Q449" t="str">
            <v>MSP</v>
          </cell>
          <cell r="S449" t="str">
            <v/>
          </cell>
          <cell r="T449" t="str">
            <v>NA</v>
          </cell>
          <cell r="V449">
            <v>145222</v>
          </cell>
          <cell r="W449">
            <v>0.2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145222</v>
          </cell>
          <cell r="AC449">
            <v>62238</v>
          </cell>
          <cell r="AD449">
            <v>0</v>
          </cell>
          <cell r="AE449">
            <v>207460</v>
          </cell>
          <cell r="AF449">
            <v>207460</v>
          </cell>
          <cell r="AG449">
            <v>0.2</v>
          </cell>
          <cell r="AH449">
            <v>41492</v>
          </cell>
          <cell r="AI449">
            <v>0</v>
          </cell>
          <cell r="AJ449"/>
          <cell r="AK449"/>
          <cell r="AN449"/>
          <cell r="AO449"/>
          <cell r="AP449"/>
          <cell r="AR449">
            <v>41492</v>
          </cell>
          <cell r="AS449">
            <v>44044</v>
          </cell>
          <cell r="AT449">
            <v>44408</v>
          </cell>
          <cell r="AU449" t="str">
            <v>MSP with PNZ and PSZ</v>
          </cell>
          <cell r="AV449"/>
          <cell r="BB449" t="str">
            <v>ARC0276378</v>
          </cell>
          <cell r="BC449" t="str">
            <v>X</v>
          </cell>
          <cell r="BE449" t="str">
            <v>Y</v>
          </cell>
          <cell r="BF449" t="str">
            <v>GME</v>
          </cell>
          <cell r="BG449" t="str">
            <v>cfeduska@ucsd.edu</v>
          </cell>
          <cell r="BI449">
            <v>0</v>
          </cell>
          <cell r="BK449" t="str">
            <v>Incentive</v>
          </cell>
          <cell r="BL449">
            <v>2420.37</v>
          </cell>
          <cell r="BM449">
            <v>1037.3</v>
          </cell>
          <cell r="BN449"/>
          <cell r="BR449">
            <v>99.36</v>
          </cell>
          <cell r="BS449" t="e">
            <v>#N/A</v>
          </cell>
        </row>
        <row r="450">
          <cell r="A450">
            <v>2022</v>
          </cell>
          <cell r="B450">
            <v>316</v>
          </cell>
          <cell r="C450" t="str">
            <v>Anesthesiology</v>
          </cell>
          <cell r="D450" t="str">
            <v>NA</v>
          </cell>
          <cell r="F450" t="str">
            <v>Huynh</v>
          </cell>
          <cell r="G450" t="str">
            <v>MSP</v>
          </cell>
          <cell r="I450">
            <v>10360679</v>
          </cell>
          <cell r="J450" t="e">
            <v>#N/A</v>
          </cell>
          <cell r="K450" t="str">
            <v>Fejleh, Ashley</v>
          </cell>
          <cell r="L450" t="str">
            <v>Fejleh</v>
          </cell>
          <cell r="M450" t="str">
            <v>Ashley</v>
          </cell>
          <cell r="N450">
            <v>44044</v>
          </cell>
          <cell r="O450">
            <v>44408</v>
          </cell>
          <cell r="P450" t="str">
            <v>0771</v>
          </cell>
          <cell r="Q450" t="str">
            <v>MSP</v>
          </cell>
          <cell r="R450">
            <v>40744783</v>
          </cell>
          <cell r="S450" t="str">
            <v/>
          </cell>
          <cell r="T450" t="str">
            <v>NA</v>
          </cell>
          <cell r="V450">
            <v>145222</v>
          </cell>
          <cell r="W450">
            <v>0.2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145222</v>
          </cell>
          <cell r="AC450">
            <v>62238</v>
          </cell>
          <cell r="AD450">
            <v>0</v>
          </cell>
          <cell r="AE450">
            <v>207460</v>
          </cell>
          <cell r="AF450">
            <v>207460</v>
          </cell>
          <cell r="AG450">
            <v>0.2</v>
          </cell>
          <cell r="AH450">
            <v>41492</v>
          </cell>
          <cell r="AI450">
            <v>0</v>
          </cell>
          <cell r="AJ450"/>
          <cell r="AK450"/>
          <cell r="AN450"/>
          <cell r="AO450"/>
          <cell r="AP450"/>
          <cell r="AR450">
            <v>41492</v>
          </cell>
          <cell r="AS450">
            <v>44044</v>
          </cell>
          <cell r="AT450">
            <v>44408</v>
          </cell>
          <cell r="AU450" t="str">
            <v>MSP with PNZ and PSZ</v>
          </cell>
          <cell r="AV450">
            <v>44062</v>
          </cell>
          <cell r="BB450" t="str">
            <v>ARC0281135</v>
          </cell>
          <cell r="BC450" t="str">
            <v>X</v>
          </cell>
          <cell r="BE450" t="str">
            <v>Y</v>
          </cell>
          <cell r="BF450" t="str">
            <v>Sub 2</v>
          </cell>
          <cell r="BI450">
            <v>0</v>
          </cell>
          <cell r="BK450" t="str">
            <v>EcoTime</v>
          </cell>
          <cell r="BL450">
            <v>2420.37</v>
          </cell>
          <cell r="BM450">
            <v>1037.3</v>
          </cell>
          <cell r="BN450"/>
          <cell r="BR450">
            <v>99.36</v>
          </cell>
          <cell r="BS450" t="e">
            <v>#N/A</v>
          </cell>
        </row>
        <row r="451">
          <cell r="A451">
            <v>2022</v>
          </cell>
          <cell r="B451">
            <v>316</v>
          </cell>
          <cell r="C451" t="str">
            <v>Anesthesiology</v>
          </cell>
          <cell r="D451" t="str">
            <v>NA</v>
          </cell>
          <cell r="F451" t="str">
            <v>Huynh</v>
          </cell>
          <cell r="G451" t="str">
            <v>MSP</v>
          </cell>
          <cell r="H451" t="str">
            <v>Inactive</v>
          </cell>
          <cell r="I451">
            <v>10361041</v>
          </cell>
          <cell r="J451" t="e">
            <v>#N/A</v>
          </cell>
          <cell r="K451" t="str">
            <v>Tsuda, Paige</v>
          </cell>
          <cell r="L451" t="str">
            <v>Tsuda</v>
          </cell>
          <cell r="M451" t="str">
            <v>Paige</v>
          </cell>
          <cell r="N451">
            <v>44044</v>
          </cell>
          <cell r="O451">
            <v>44408</v>
          </cell>
          <cell r="P451" t="str">
            <v>0771</v>
          </cell>
          <cell r="Q451" t="str">
            <v>MSP</v>
          </cell>
          <cell r="R451">
            <v>40749565</v>
          </cell>
          <cell r="S451" t="str">
            <v/>
          </cell>
          <cell r="T451" t="str">
            <v>NA</v>
          </cell>
          <cell r="V451">
            <v>145222</v>
          </cell>
          <cell r="W451">
            <v>0.2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145222</v>
          </cell>
          <cell r="AC451">
            <v>62238</v>
          </cell>
          <cell r="AD451">
            <v>0</v>
          </cell>
          <cell r="AE451">
            <v>207460</v>
          </cell>
          <cell r="AF451">
            <v>207460</v>
          </cell>
          <cell r="AG451">
            <v>0.2</v>
          </cell>
          <cell r="AH451">
            <v>41492</v>
          </cell>
          <cell r="AI451">
            <v>0</v>
          </cell>
          <cell r="AJ451"/>
          <cell r="AK451"/>
          <cell r="AN451"/>
          <cell r="AO451"/>
          <cell r="AP451"/>
          <cell r="AR451">
            <v>41492</v>
          </cell>
          <cell r="AS451">
            <v>44044</v>
          </cell>
          <cell r="AT451">
            <v>44408</v>
          </cell>
          <cell r="AU451" t="str">
            <v>MSP with PNZ and PSZ</v>
          </cell>
          <cell r="AV451">
            <v>44078</v>
          </cell>
          <cell r="BB451" t="str">
            <v>ARC0276403</v>
          </cell>
          <cell r="BC451" t="str">
            <v>X</v>
          </cell>
          <cell r="BE451" t="str">
            <v>Y</v>
          </cell>
          <cell r="BF451" t="str">
            <v>Sub 2</v>
          </cell>
          <cell r="BG451" t="str">
            <v>ptsuda@ucsd.edu</v>
          </cell>
          <cell r="BI451">
            <v>0</v>
          </cell>
          <cell r="BK451" t="str">
            <v>EcoTime</v>
          </cell>
          <cell r="BL451">
            <v>2420.37</v>
          </cell>
          <cell r="BM451">
            <v>1037.3</v>
          </cell>
          <cell r="BN451"/>
          <cell r="BR451">
            <v>99.36</v>
          </cell>
          <cell r="BS451" t="e">
            <v>#N/A</v>
          </cell>
        </row>
        <row r="452">
          <cell r="A452">
            <v>2022</v>
          </cell>
          <cell r="B452">
            <v>316</v>
          </cell>
          <cell r="C452" t="str">
            <v>Anesthesiology</v>
          </cell>
          <cell r="D452" t="str">
            <v>NA</v>
          </cell>
          <cell r="F452" t="str">
            <v>Huynh</v>
          </cell>
          <cell r="G452" t="str">
            <v>MSP</v>
          </cell>
          <cell r="H452" t="str">
            <v>Inactive</v>
          </cell>
          <cell r="I452">
            <v>10362366</v>
          </cell>
          <cell r="J452" t="e">
            <v>#N/A</v>
          </cell>
          <cell r="K452" t="str">
            <v>Campbell, Stephen</v>
          </cell>
          <cell r="L452" t="str">
            <v>Campbell</v>
          </cell>
          <cell r="M452" t="str">
            <v>Stephen</v>
          </cell>
          <cell r="N452">
            <v>44075</v>
          </cell>
          <cell r="O452">
            <v>44439</v>
          </cell>
          <cell r="P452" t="str">
            <v>0771</v>
          </cell>
          <cell r="Q452" t="str">
            <v>MSP</v>
          </cell>
          <cell r="R452">
            <v>40743825</v>
          </cell>
          <cell r="S452" t="str">
            <v/>
          </cell>
          <cell r="T452" t="str">
            <v>NA</v>
          </cell>
          <cell r="V452">
            <v>145222</v>
          </cell>
          <cell r="W452">
            <v>0.2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145222</v>
          </cell>
          <cell r="AC452">
            <v>62238</v>
          </cell>
          <cell r="AD452">
            <v>0</v>
          </cell>
          <cell r="AE452">
            <v>207460</v>
          </cell>
          <cell r="AF452">
            <v>207460</v>
          </cell>
          <cell r="AG452">
            <v>0.2</v>
          </cell>
          <cell r="AH452">
            <v>41492</v>
          </cell>
          <cell r="AI452">
            <v>0</v>
          </cell>
          <cell r="AJ452"/>
          <cell r="AK452"/>
          <cell r="AN452"/>
          <cell r="AO452"/>
          <cell r="AP452"/>
          <cell r="AR452">
            <v>41492</v>
          </cell>
          <cell r="AS452">
            <v>44075</v>
          </cell>
          <cell r="AT452">
            <v>44439</v>
          </cell>
          <cell r="AU452" t="str">
            <v>MSP with PNZ and PSZ</v>
          </cell>
          <cell r="AV452">
            <v>44055</v>
          </cell>
          <cell r="BB452" t="str">
            <v>ARC0276442</v>
          </cell>
          <cell r="BC452" t="str">
            <v>X</v>
          </cell>
          <cell r="BE452" t="str">
            <v>Y</v>
          </cell>
          <cell r="BF452" t="str">
            <v>Sub 2</v>
          </cell>
          <cell r="BG452" t="str">
            <v>smcampbell@ucsd.edu</v>
          </cell>
          <cell r="BI452">
            <v>0</v>
          </cell>
          <cell r="BK452" t="str">
            <v>EcoTime</v>
          </cell>
          <cell r="BL452">
            <v>2420.37</v>
          </cell>
          <cell r="BM452">
            <v>1037.3</v>
          </cell>
          <cell r="BN452"/>
          <cell r="BR452">
            <v>99.36</v>
          </cell>
          <cell r="BS452" t="e">
            <v>#N/A</v>
          </cell>
        </row>
        <row r="453">
          <cell r="A453">
            <v>2022</v>
          </cell>
          <cell r="B453">
            <v>316</v>
          </cell>
          <cell r="C453" t="str">
            <v>Anesthesiology</v>
          </cell>
          <cell r="D453" t="str">
            <v>NA</v>
          </cell>
          <cell r="F453" t="str">
            <v>Huynh</v>
          </cell>
          <cell r="G453" t="str">
            <v>MSP</v>
          </cell>
          <cell r="H453" t="str">
            <v>Active</v>
          </cell>
          <cell r="I453">
            <v>10362367</v>
          </cell>
          <cell r="J453" t="e">
            <v>#N/A</v>
          </cell>
          <cell r="K453" t="str">
            <v>Chu, Iris</v>
          </cell>
          <cell r="L453" t="str">
            <v>Chu</v>
          </cell>
          <cell r="M453" t="str">
            <v>Iris</v>
          </cell>
          <cell r="N453">
            <v>44044</v>
          </cell>
          <cell r="O453">
            <v>44408</v>
          </cell>
          <cell r="P453" t="str">
            <v>0771</v>
          </cell>
          <cell r="Q453" t="str">
            <v>MSP</v>
          </cell>
          <cell r="R453">
            <v>40743828</v>
          </cell>
          <cell r="S453" t="str">
            <v/>
          </cell>
          <cell r="T453" t="str">
            <v>NA</v>
          </cell>
          <cell r="V453">
            <v>145222</v>
          </cell>
          <cell r="W453">
            <v>0.2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145222</v>
          </cell>
          <cell r="AC453">
            <v>62238</v>
          </cell>
          <cell r="AD453">
            <v>0</v>
          </cell>
          <cell r="AE453">
            <v>207460</v>
          </cell>
          <cell r="AF453">
            <v>207460</v>
          </cell>
          <cell r="AG453">
            <v>0.2</v>
          </cell>
          <cell r="AH453">
            <v>41492</v>
          </cell>
          <cell r="AI453">
            <v>0</v>
          </cell>
          <cell r="AJ453"/>
          <cell r="AK453"/>
          <cell r="AN453"/>
          <cell r="AO453"/>
          <cell r="AP453"/>
          <cell r="AR453">
            <v>41492</v>
          </cell>
          <cell r="AS453">
            <v>44044</v>
          </cell>
          <cell r="AT453">
            <v>44408</v>
          </cell>
          <cell r="AU453" t="str">
            <v>MSP with PNZ and PSZ</v>
          </cell>
          <cell r="AV453">
            <v>44049</v>
          </cell>
          <cell r="BB453" t="str">
            <v>ARC0276383</v>
          </cell>
          <cell r="BC453" t="str">
            <v>X</v>
          </cell>
          <cell r="BE453" t="str">
            <v>Y</v>
          </cell>
          <cell r="BF453" t="str">
            <v>Sub 2</v>
          </cell>
          <cell r="BG453" t="str">
            <v>irchu@ucsd.edu</v>
          </cell>
          <cell r="BI453">
            <v>0</v>
          </cell>
          <cell r="BK453" t="str">
            <v>EcoTime</v>
          </cell>
          <cell r="BL453">
            <v>2420.37</v>
          </cell>
          <cell r="BM453">
            <v>1037.3</v>
          </cell>
          <cell r="BN453"/>
          <cell r="BR453">
            <v>99.36</v>
          </cell>
          <cell r="BS453" t="e">
            <v>#N/A</v>
          </cell>
        </row>
        <row r="454">
          <cell r="A454">
            <v>2022</v>
          </cell>
          <cell r="B454">
            <v>316</v>
          </cell>
          <cell r="C454" t="str">
            <v>Anesthesiology</v>
          </cell>
          <cell r="D454" t="str">
            <v>NA</v>
          </cell>
          <cell r="F454" t="str">
            <v>Huynh</v>
          </cell>
          <cell r="G454" t="str">
            <v>MSP</v>
          </cell>
          <cell r="I454">
            <v>10362368</v>
          </cell>
          <cell r="J454" t="e">
            <v>#N/A</v>
          </cell>
          <cell r="K454" t="str">
            <v>Pham, John</v>
          </cell>
          <cell r="L454" t="str">
            <v>Pham</v>
          </cell>
          <cell r="M454" t="str">
            <v>John</v>
          </cell>
          <cell r="N454">
            <v>44044</v>
          </cell>
          <cell r="O454">
            <v>44408</v>
          </cell>
          <cell r="P454" t="str">
            <v>0771</v>
          </cell>
          <cell r="Q454" t="str">
            <v>MSP</v>
          </cell>
          <cell r="R454">
            <v>40753599</v>
          </cell>
          <cell r="S454" t="str">
            <v/>
          </cell>
          <cell r="T454" t="str">
            <v>NA</v>
          </cell>
          <cell r="V454">
            <v>145222</v>
          </cell>
          <cell r="W454">
            <v>0.2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145222</v>
          </cell>
          <cell r="AC454">
            <v>62238</v>
          </cell>
          <cell r="AD454">
            <v>0</v>
          </cell>
          <cell r="AE454">
            <v>207460</v>
          </cell>
          <cell r="AF454">
            <v>207460</v>
          </cell>
          <cell r="AG454">
            <v>0.2</v>
          </cell>
          <cell r="AH454">
            <v>41492</v>
          </cell>
          <cell r="AI454">
            <v>0</v>
          </cell>
          <cell r="AJ454"/>
          <cell r="AK454"/>
          <cell r="AN454"/>
          <cell r="AO454"/>
          <cell r="AP454"/>
          <cell r="AR454">
            <v>41492</v>
          </cell>
          <cell r="AS454">
            <v>44044</v>
          </cell>
          <cell r="AT454">
            <v>44408</v>
          </cell>
          <cell r="AU454" t="str">
            <v>MSP with PNZ and PSZ</v>
          </cell>
          <cell r="AV454">
            <v>44058</v>
          </cell>
          <cell r="BB454" t="str">
            <v>ARC0276380</v>
          </cell>
          <cell r="BC454" t="str">
            <v>X</v>
          </cell>
          <cell r="BE454" t="str">
            <v>Y</v>
          </cell>
          <cell r="BF454" t="str">
            <v>Sub 2</v>
          </cell>
          <cell r="BG454" t="str">
            <v>jvpham@ucsd.edu</v>
          </cell>
          <cell r="BI454">
            <v>0</v>
          </cell>
          <cell r="BK454" t="str">
            <v>EcoTime</v>
          </cell>
          <cell r="BL454">
            <v>2420.37</v>
          </cell>
          <cell r="BM454">
            <v>1037.3</v>
          </cell>
          <cell r="BN454"/>
          <cell r="BR454">
            <v>99.36</v>
          </cell>
          <cell r="BS454" t="e">
            <v>#N/A</v>
          </cell>
        </row>
        <row r="455">
          <cell r="A455">
            <v>2021</v>
          </cell>
          <cell r="B455">
            <v>316</v>
          </cell>
          <cell r="C455" t="str">
            <v>Anesthesiology</v>
          </cell>
          <cell r="D455" t="str">
            <v>NA</v>
          </cell>
          <cell r="F455" t="str">
            <v>Huynh</v>
          </cell>
          <cell r="G455" t="str">
            <v>MSP</v>
          </cell>
          <cell r="H455" t="str">
            <v>Active</v>
          </cell>
          <cell r="I455">
            <v>10363253</v>
          </cell>
          <cell r="J455" t="e">
            <v>#N/A</v>
          </cell>
          <cell r="K455" t="str">
            <v>Sztain, Jacklynn F</v>
          </cell>
          <cell r="L455" t="str">
            <v>Sztain</v>
          </cell>
          <cell r="M455" t="str">
            <v>Jacklynn F</v>
          </cell>
          <cell r="N455">
            <v>44013</v>
          </cell>
          <cell r="O455">
            <v>44377</v>
          </cell>
          <cell r="P455" t="str">
            <v>0770</v>
          </cell>
          <cell r="Q455" t="str">
            <v>MSP</v>
          </cell>
          <cell r="R455">
            <v>40660349</v>
          </cell>
          <cell r="S455" t="str">
            <v/>
          </cell>
          <cell r="T455" t="str">
            <v>NA</v>
          </cell>
          <cell r="V455">
            <v>158997</v>
          </cell>
          <cell r="W455">
            <v>1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158997</v>
          </cell>
          <cell r="AC455">
            <v>48463</v>
          </cell>
          <cell r="AD455">
            <v>0</v>
          </cell>
          <cell r="AE455">
            <v>207460</v>
          </cell>
          <cell r="AF455">
            <v>207460</v>
          </cell>
          <cell r="AG455">
            <v>1</v>
          </cell>
          <cell r="AH455">
            <v>207460</v>
          </cell>
          <cell r="AI455">
            <v>0</v>
          </cell>
          <cell r="AJ455"/>
          <cell r="AK455"/>
          <cell r="AN455"/>
          <cell r="AO455"/>
          <cell r="AP455"/>
          <cell r="AR455">
            <v>207460</v>
          </cell>
          <cell r="AS455">
            <v>44013</v>
          </cell>
          <cell r="AT455">
            <v>44377</v>
          </cell>
          <cell r="AU455" t="str">
            <v>MSP with PNZ and PSZ</v>
          </cell>
          <cell r="AV455">
            <v>43999</v>
          </cell>
          <cell r="BB455" t="str">
            <v>ARC0273540</v>
          </cell>
          <cell r="BC455" t="str">
            <v>Y</v>
          </cell>
          <cell r="BE455" t="str">
            <v>Y</v>
          </cell>
          <cell r="BF455"/>
          <cell r="BG455" t="str">
            <v>jsztain@ucsd.edu</v>
          </cell>
          <cell r="BI455">
            <v>0</v>
          </cell>
          <cell r="BJ455">
            <v>31620</v>
          </cell>
          <cell r="BK455">
            <v>17288.330000000002</v>
          </cell>
          <cell r="BL455">
            <v>13249.75</v>
          </cell>
          <cell r="BM455">
            <v>4038.58</v>
          </cell>
          <cell r="BN455"/>
          <cell r="BR455">
            <v>99.36</v>
          </cell>
          <cell r="BS455">
            <v>7566.2640000000001</v>
          </cell>
        </row>
        <row r="456">
          <cell r="A456">
            <v>2021</v>
          </cell>
          <cell r="B456">
            <v>316</v>
          </cell>
          <cell r="C456" t="str">
            <v>Anesthesiology</v>
          </cell>
          <cell r="D456" t="str">
            <v>NA</v>
          </cell>
          <cell r="F456" t="str">
            <v>Huynh</v>
          </cell>
          <cell r="G456" t="str">
            <v>MSP</v>
          </cell>
          <cell r="H456" t="str">
            <v>Active</v>
          </cell>
          <cell r="I456">
            <v>10363282</v>
          </cell>
          <cell r="J456" t="e">
            <v>#N/A</v>
          </cell>
          <cell r="K456" t="str">
            <v>Tainter, Christopher</v>
          </cell>
          <cell r="L456" t="str">
            <v>Tainter</v>
          </cell>
          <cell r="M456" t="str">
            <v>Christopher</v>
          </cell>
          <cell r="N456">
            <v>44013</v>
          </cell>
          <cell r="O456">
            <v>44377</v>
          </cell>
          <cell r="P456" t="str">
            <v>0770</v>
          </cell>
          <cell r="Q456" t="str">
            <v>MSP</v>
          </cell>
          <cell r="R456">
            <v>40660385</v>
          </cell>
          <cell r="S456" t="str">
            <v/>
          </cell>
          <cell r="T456" t="str">
            <v>NA</v>
          </cell>
          <cell r="V456">
            <v>168651</v>
          </cell>
          <cell r="W456">
            <v>1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168651</v>
          </cell>
          <cell r="AC456">
            <v>38809</v>
          </cell>
          <cell r="AD456">
            <v>0</v>
          </cell>
          <cell r="AE456">
            <v>207460</v>
          </cell>
          <cell r="AF456">
            <v>207460</v>
          </cell>
          <cell r="AG456">
            <v>1</v>
          </cell>
          <cell r="AH456">
            <v>207460</v>
          </cell>
          <cell r="AI456">
            <v>0</v>
          </cell>
          <cell r="AJ456"/>
          <cell r="AK456"/>
          <cell r="AN456"/>
          <cell r="AO456"/>
          <cell r="AP456"/>
          <cell r="AR456">
            <v>207460</v>
          </cell>
          <cell r="AS456">
            <v>44013</v>
          </cell>
          <cell r="AT456">
            <v>44377</v>
          </cell>
          <cell r="AU456" t="str">
            <v>MSP with PNZ and PSZ</v>
          </cell>
          <cell r="AV456">
            <v>43997</v>
          </cell>
          <cell r="BB456" t="str">
            <v>ARC0273470</v>
          </cell>
          <cell r="BC456" t="str">
            <v>Y</v>
          </cell>
          <cell r="BE456" t="str">
            <v>Y</v>
          </cell>
          <cell r="BF456"/>
          <cell r="BG456" t="str">
            <v>ctainter@ucsd.edu</v>
          </cell>
          <cell r="BI456">
            <v>0</v>
          </cell>
          <cell r="BJ456">
            <v>31620</v>
          </cell>
          <cell r="BK456">
            <v>17288.330000000002</v>
          </cell>
          <cell r="BL456">
            <v>14054.25</v>
          </cell>
          <cell r="BM456">
            <v>3234.08</v>
          </cell>
          <cell r="BN456"/>
          <cell r="BR456">
            <v>99.36</v>
          </cell>
          <cell r="BS456">
            <v>8025.3071999999993</v>
          </cell>
        </row>
        <row r="457">
          <cell r="A457">
            <v>2021</v>
          </cell>
          <cell r="B457">
            <v>316</v>
          </cell>
          <cell r="C457" t="str">
            <v>Anesthesiology</v>
          </cell>
          <cell r="D457" t="str">
            <v>NA</v>
          </cell>
          <cell r="F457" t="str">
            <v>Huynh</v>
          </cell>
          <cell r="G457" t="str">
            <v>MSP</v>
          </cell>
          <cell r="H457" t="str">
            <v>Active</v>
          </cell>
          <cell r="I457">
            <v>10364230</v>
          </cell>
          <cell r="J457" t="e">
            <v>#N/A</v>
          </cell>
          <cell r="K457" t="str">
            <v>Pham, Yvonne Xuan Hang</v>
          </cell>
          <cell r="L457" t="str">
            <v>Pham</v>
          </cell>
          <cell r="M457" t="str">
            <v>Yvonne</v>
          </cell>
          <cell r="N457">
            <v>44013</v>
          </cell>
          <cell r="O457">
            <v>44377</v>
          </cell>
          <cell r="P457" t="str">
            <v>0771</v>
          </cell>
          <cell r="Q457" t="str">
            <v>MSP</v>
          </cell>
          <cell r="R457">
            <v>40733893</v>
          </cell>
          <cell r="S457" t="str">
            <v/>
          </cell>
          <cell r="T457" t="str">
            <v>NA</v>
          </cell>
          <cell r="V457">
            <v>145222</v>
          </cell>
          <cell r="W457">
            <v>0.2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145222</v>
          </cell>
          <cell r="AC457">
            <v>62238</v>
          </cell>
          <cell r="AD457">
            <v>0</v>
          </cell>
          <cell r="AE457">
            <v>207460</v>
          </cell>
          <cell r="AF457">
            <v>207460</v>
          </cell>
          <cell r="AG457">
            <v>0.2</v>
          </cell>
          <cell r="AH457">
            <v>41492</v>
          </cell>
          <cell r="AI457">
            <v>0</v>
          </cell>
          <cell r="AJ457"/>
          <cell r="AK457"/>
          <cell r="AN457"/>
          <cell r="AO457"/>
          <cell r="AP457"/>
          <cell r="AR457">
            <v>41492</v>
          </cell>
          <cell r="AS457">
            <v>44013</v>
          </cell>
          <cell r="AT457">
            <v>44377</v>
          </cell>
          <cell r="AU457" t="str">
            <v>MSP with PNZ and PSZ</v>
          </cell>
          <cell r="AV457">
            <v>43997</v>
          </cell>
          <cell r="BB457" t="str">
            <v>ARC0276381</v>
          </cell>
          <cell r="BC457" t="str">
            <v>X</v>
          </cell>
          <cell r="BE457" t="str">
            <v>Y</v>
          </cell>
          <cell r="BF457" t="str">
            <v>Sub 2</v>
          </cell>
          <cell r="BG457" t="str">
            <v>yxpham@ucsd.edu</v>
          </cell>
          <cell r="BI457">
            <v>0</v>
          </cell>
          <cell r="BJ457">
            <v>31610</v>
          </cell>
          <cell r="BK457" t="str">
            <v>EcoTime</v>
          </cell>
          <cell r="BL457">
            <v>2420.37</v>
          </cell>
          <cell r="BM457">
            <v>1037.3</v>
          </cell>
          <cell r="BN457"/>
          <cell r="BR457">
            <v>99.36</v>
          </cell>
          <cell r="BS457" t="e">
            <v>#N/A</v>
          </cell>
        </row>
        <row r="458">
          <cell r="A458">
            <v>2021</v>
          </cell>
          <cell r="B458">
            <v>316</v>
          </cell>
          <cell r="C458" t="str">
            <v>Anesthesiology</v>
          </cell>
          <cell r="D458" t="str">
            <v>NA</v>
          </cell>
          <cell r="F458" t="str">
            <v>Huynh</v>
          </cell>
          <cell r="G458" t="str">
            <v>MSP</v>
          </cell>
          <cell r="H458" t="str">
            <v>Active</v>
          </cell>
          <cell r="I458">
            <v>10368467</v>
          </cell>
          <cell r="J458" t="e">
            <v>#N/A</v>
          </cell>
          <cell r="K458" t="str">
            <v>El-Ftesi, Samyra</v>
          </cell>
          <cell r="L458" t="str">
            <v>El-Ftesi</v>
          </cell>
          <cell r="M458" t="str">
            <v>Samyra</v>
          </cell>
          <cell r="N458">
            <v>44013</v>
          </cell>
          <cell r="O458">
            <v>44377</v>
          </cell>
          <cell r="P458" t="str">
            <v>0770</v>
          </cell>
          <cell r="Q458" t="str">
            <v>MSP</v>
          </cell>
          <cell r="R458">
            <v>40651233</v>
          </cell>
          <cell r="S458" t="str">
            <v/>
          </cell>
          <cell r="T458" t="str">
            <v>NA</v>
          </cell>
          <cell r="V458">
            <v>157850</v>
          </cell>
          <cell r="W458">
            <v>1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157850</v>
          </cell>
          <cell r="AC458">
            <v>49610</v>
          </cell>
          <cell r="AD458">
            <v>0</v>
          </cell>
          <cell r="AE458">
            <v>207460</v>
          </cell>
          <cell r="AF458">
            <v>207460</v>
          </cell>
          <cell r="AG458">
            <v>1</v>
          </cell>
          <cell r="AH458">
            <v>207460</v>
          </cell>
          <cell r="AI458">
            <v>0</v>
          </cell>
          <cell r="AJ458"/>
          <cell r="AK458"/>
          <cell r="AN458"/>
          <cell r="AO458"/>
          <cell r="AP458"/>
          <cell r="AR458">
            <v>207460</v>
          </cell>
          <cell r="AS458">
            <v>44013</v>
          </cell>
          <cell r="AT458">
            <v>44377</v>
          </cell>
          <cell r="AU458" t="str">
            <v>MSP with PNZ and PSZ</v>
          </cell>
          <cell r="AV458">
            <v>43993</v>
          </cell>
          <cell r="BB458" t="str">
            <v>ARC0273529</v>
          </cell>
          <cell r="BC458" t="str">
            <v>Y</v>
          </cell>
          <cell r="BE458" t="str">
            <v>Y</v>
          </cell>
          <cell r="BF458"/>
          <cell r="BG458" t="str">
            <v>selftesi@ucsd.edu</v>
          </cell>
          <cell r="BI458">
            <v>0</v>
          </cell>
          <cell r="BJ458">
            <v>31620</v>
          </cell>
          <cell r="BK458">
            <v>17288.330000000002</v>
          </cell>
          <cell r="BL458">
            <v>13154.17</v>
          </cell>
          <cell r="BM458">
            <v>4134.17</v>
          </cell>
          <cell r="BN458"/>
          <cell r="BR458">
            <v>99.36</v>
          </cell>
          <cell r="BS458">
            <v>7511.6159999999991</v>
          </cell>
        </row>
        <row r="459">
          <cell r="A459">
            <v>2021</v>
          </cell>
          <cell r="B459">
            <v>316</v>
          </cell>
          <cell r="C459" t="str">
            <v>Anesthesiology</v>
          </cell>
          <cell r="D459" t="str">
            <v>NA</v>
          </cell>
          <cell r="F459" t="str">
            <v>Huynh</v>
          </cell>
          <cell r="G459" t="str">
            <v>MSP</v>
          </cell>
          <cell r="H459" t="str">
            <v>Active</v>
          </cell>
          <cell r="I459">
            <v>10368995</v>
          </cell>
          <cell r="J459" t="e">
            <v>#N/A</v>
          </cell>
          <cell r="K459" t="str">
            <v>Fairbanks, Kristin Eck</v>
          </cell>
          <cell r="L459" t="str">
            <v>Fairbanks</v>
          </cell>
          <cell r="M459" t="str">
            <v>Kristin Eck</v>
          </cell>
          <cell r="N459">
            <v>44013</v>
          </cell>
          <cell r="O459">
            <v>44377</v>
          </cell>
          <cell r="P459" t="str">
            <v>0770</v>
          </cell>
          <cell r="Q459" t="str">
            <v>MSP</v>
          </cell>
          <cell r="R459">
            <v>40651381</v>
          </cell>
          <cell r="S459" t="str">
            <v/>
          </cell>
          <cell r="T459" t="str">
            <v>NA</v>
          </cell>
          <cell r="V459">
            <v>154350</v>
          </cell>
          <cell r="W459">
            <v>0.44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154350</v>
          </cell>
          <cell r="AC459">
            <v>47428</v>
          </cell>
          <cell r="AD459">
            <v>0</v>
          </cell>
          <cell r="AE459">
            <v>201778</v>
          </cell>
          <cell r="AF459">
            <v>201778</v>
          </cell>
          <cell r="AG459">
            <v>0.44</v>
          </cell>
          <cell r="AH459">
            <v>88782.32</v>
          </cell>
          <cell r="AI459">
            <v>0</v>
          </cell>
          <cell r="AJ459">
            <v>42379</v>
          </cell>
          <cell r="AK459">
            <v>65381</v>
          </cell>
          <cell r="AL459" t="str">
            <v>00/01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R459">
            <v>88782.32</v>
          </cell>
          <cell r="AS459">
            <v>44013</v>
          </cell>
          <cell r="AT459">
            <v>44377</v>
          </cell>
          <cell r="AU459" t="str">
            <v>MSP with PNZ and PSZ</v>
          </cell>
          <cell r="AV459">
            <v>43649</v>
          </cell>
          <cell r="BB459" t="str">
            <v>ARC0242871</v>
          </cell>
          <cell r="BC459" t="str">
            <v>N</v>
          </cell>
          <cell r="BE459" t="str">
            <v>Y</v>
          </cell>
          <cell r="BF459"/>
          <cell r="BG459" t="str">
            <v>kfairbanks@ucsd.edu</v>
          </cell>
          <cell r="BI459">
            <v>0</v>
          </cell>
          <cell r="BJ459">
            <v>31620</v>
          </cell>
          <cell r="BK459">
            <v>7398.53</v>
          </cell>
          <cell r="BL459">
            <v>5659.5</v>
          </cell>
          <cell r="BM459">
            <v>1739.03</v>
          </cell>
          <cell r="BN459"/>
          <cell r="BR459">
            <v>96.64</v>
          </cell>
          <cell r="BS459" t="e">
            <v>#N/A</v>
          </cell>
        </row>
        <row r="460">
          <cell r="A460">
            <v>2021</v>
          </cell>
          <cell r="B460">
            <v>316</v>
          </cell>
          <cell r="C460" t="str">
            <v>Anesthesiology</v>
          </cell>
          <cell r="D460" t="str">
            <v>NA</v>
          </cell>
          <cell r="F460" t="str">
            <v>Huynh</v>
          </cell>
          <cell r="G460" t="str">
            <v>MSP</v>
          </cell>
          <cell r="H460" t="str">
            <v>Active</v>
          </cell>
          <cell r="I460">
            <v>10370873</v>
          </cell>
          <cell r="J460" t="e">
            <v>#N/A</v>
          </cell>
          <cell r="K460" t="str">
            <v>Okamoto, Vincent</v>
          </cell>
          <cell r="L460" t="str">
            <v>Okamoto</v>
          </cell>
          <cell r="M460" t="str">
            <v>Vincent</v>
          </cell>
          <cell r="N460">
            <v>44013</v>
          </cell>
          <cell r="O460">
            <v>44377</v>
          </cell>
          <cell r="P460" t="str">
            <v>0771</v>
          </cell>
          <cell r="Q460" t="str">
            <v>MSP</v>
          </cell>
          <cell r="R460">
            <v>40656878</v>
          </cell>
          <cell r="S460" t="str">
            <v/>
          </cell>
          <cell r="T460" t="str">
            <v>NA</v>
          </cell>
          <cell r="V460">
            <v>157850</v>
          </cell>
          <cell r="W460">
            <v>0.91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157850</v>
          </cell>
          <cell r="AC460">
            <v>49610</v>
          </cell>
          <cell r="AD460">
            <v>0</v>
          </cell>
          <cell r="AE460">
            <v>207460</v>
          </cell>
          <cell r="AF460">
            <v>207460</v>
          </cell>
          <cell r="AG460">
            <v>0.91</v>
          </cell>
          <cell r="AH460">
            <v>188788.6</v>
          </cell>
          <cell r="AI460">
            <v>0</v>
          </cell>
          <cell r="AJ460"/>
          <cell r="AK460"/>
          <cell r="AN460"/>
          <cell r="AO460"/>
          <cell r="AP460"/>
          <cell r="AR460">
            <v>188788.6</v>
          </cell>
          <cell r="AS460">
            <v>43647</v>
          </cell>
          <cell r="AT460">
            <v>44012</v>
          </cell>
          <cell r="AU460" t="str">
            <v>MSP with PNZ and PSZ</v>
          </cell>
          <cell r="AV460">
            <v>43999</v>
          </cell>
          <cell r="BB460" t="str">
            <v>ARC0273545</v>
          </cell>
          <cell r="BC460" t="str">
            <v>Y</v>
          </cell>
          <cell r="BE460" t="str">
            <v>Y</v>
          </cell>
          <cell r="BF460"/>
          <cell r="BG460" t="str">
            <v>offshore.day@sbcglobal.net</v>
          </cell>
          <cell r="BH460" t="str">
            <v>ARC0261906/ARC0264931- 72 hours of vacation reported for July/ August.</v>
          </cell>
          <cell r="BI460">
            <v>0</v>
          </cell>
          <cell r="BJ460">
            <v>31620</v>
          </cell>
          <cell r="BK460">
            <v>15732.38</v>
          </cell>
          <cell r="BL460">
            <v>11970.29</v>
          </cell>
          <cell r="BM460">
            <v>3762.09</v>
          </cell>
          <cell r="BN460"/>
          <cell r="BR460">
            <v>99.36</v>
          </cell>
          <cell r="BS460">
            <v>7511.6159999999991</v>
          </cell>
        </row>
        <row r="461">
          <cell r="A461">
            <v>2022</v>
          </cell>
          <cell r="B461">
            <v>316</v>
          </cell>
          <cell r="C461" t="str">
            <v>Anesthesiology</v>
          </cell>
          <cell r="D461" t="str">
            <v>NA</v>
          </cell>
          <cell r="F461" t="str">
            <v>Huynh</v>
          </cell>
          <cell r="G461" t="str">
            <v>MSP</v>
          </cell>
          <cell r="H461" t="str">
            <v>Active</v>
          </cell>
          <cell r="I461">
            <v>10370886</v>
          </cell>
          <cell r="J461" t="e">
            <v>#N/A</v>
          </cell>
          <cell r="K461" t="str">
            <v>O'Leary, Richard John</v>
          </cell>
          <cell r="L461" t="str">
            <v>O'Leary</v>
          </cell>
          <cell r="M461" t="str">
            <v>Richard</v>
          </cell>
          <cell r="N461">
            <v>44075</v>
          </cell>
          <cell r="O461">
            <v>44439</v>
          </cell>
          <cell r="P461" t="str">
            <v>0771</v>
          </cell>
          <cell r="Q461" t="str">
            <v>MSP</v>
          </cell>
          <cell r="R461">
            <v>40656901</v>
          </cell>
          <cell r="S461" t="str">
            <v/>
          </cell>
          <cell r="T461" t="str">
            <v>NA</v>
          </cell>
          <cell r="V461">
            <v>157850</v>
          </cell>
          <cell r="W461">
            <v>0.43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157850</v>
          </cell>
          <cell r="AC461">
            <v>49610</v>
          </cell>
          <cell r="AD461">
            <v>0</v>
          </cell>
          <cell r="AE461">
            <v>207460</v>
          </cell>
          <cell r="AF461">
            <v>207460</v>
          </cell>
          <cell r="AG461">
            <v>0.43</v>
          </cell>
          <cell r="AH461">
            <v>89207.8</v>
          </cell>
          <cell r="AI461">
            <v>0</v>
          </cell>
          <cell r="AJ461"/>
          <cell r="AK461"/>
          <cell r="AN461"/>
          <cell r="AO461"/>
          <cell r="AP461"/>
          <cell r="AR461">
            <v>89207.8</v>
          </cell>
          <cell r="AS461">
            <v>44075</v>
          </cell>
          <cell r="AT461">
            <v>44439</v>
          </cell>
          <cell r="AU461" t="str">
            <v>MSP with PNZ and PSZ</v>
          </cell>
          <cell r="AV461">
            <v>44056</v>
          </cell>
          <cell r="BB461" t="str">
            <v>ARC0282549</v>
          </cell>
          <cell r="BC461" t="str">
            <v>D</v>
          </cell>
          <cell r="BE461" t="str">
            <v>Y</v>
          </cell>
          <cell r="BF461" t="str">
            <v>Sub 2</v>
          </cell>
          <cell r="BG461" t="str">
            <v>roleary@ucsd.edu</v>
          </cell>
          <cell r="BI461">
            <v>0</v>
          </cell>
          <cell r="BJ461">
            <v>31620</v>
          </cell>
          <cell r="BK461" t="str">
            <v>EcoTime</v>
          </cell>
          <cell r="BL461">
            <v>5656.29</v>
          </cell>
          <cell r="BM461">
            <v>1777.69</v>
          </cell>
          <cell r="BN461"/>
          <cell r="BR461">
            <v>99.36</v>
          </cell>
          <cell r="BS461" t="e">
            <v>#N/A</v>
          </cell>
        </row>
        <row r="462">
          <cell r="A462">
            <v>2021</v>
          </cell>
          <cell r="B462">
            <v>316</v>
          </cell>
          <cell r="C462" t="str">
            <v>Anesthesiology</v>
          </cell>
          <cell r="D462" t="str">
            <v>NA</v>
          </cell>
          <cell r="F462" t="str">
            <v>Huynh</v>
          </cell>
          <cell r="G462" t="str">
            <v>MSP</v>
          </cell>
          <cell r="H462" t="str">
            <v>Active</v>
          </cell>
          <cell r="I462">
            <v>10371184</v>
          </cell>
          <cell r="J462" t="e">
            <v>#N/A</v>
          </cell>
          <cell r="K462" t="str">
            <v>Gibbs, Michael</v>
          </cell>
          <cell r="L462" t="str">
            <v>Gibbs</v>
          </cell>
          <cell r="M462" t="str">
            <v>Michael</v>
          </cell>
          <cell r="N462">
            <v>44013</v>
          </cell>
          <cell r="O462">
            <v>44377</v>
          </cell>
          <cell r="P462" t="str">
            <v>0770</v>
          </cell>
          <cell r="Q462" t="str">
            <v>MSP</v>
          </cell>
          <cell r="R462">
            <v>40652028</v>
          </cell>
          <cell r="S462" t="str">
            <v/>
          </cell>
          <cell r="T462" t="str">
            <v>0</v>
          </cell>
          <cell r="V462">
            <v>154350</v>
          </cell>
          <cell r="W462">
            <v>1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154350</v>
          </cell>
          <cell r="AC462">
            <v>53110</v>
          </cell>
          <cell r="AD462">
            <v>0</v>
          </cell>
          <cell r="AE462">
            <v>207460</v>
          </cell>
          <cell r="AF462">
            <v>207460</v>
          </cell>
          <cell r="AG462">
            <v>1</v>
          </cell>
          <cell r="AH462">
            <v>207460</v>
          </cell>
          <cell r="AI462">
            <v>0</v>
          </cell>
          <cell r="AJ462"/>
          <cell r="AK462"/>
          <cell r="AN462"/>
          <cell r="AO462"/>
          <cell r="AP462"/>
          <cell r="AR462">
            <v>207460</v>
          </cell>
          <cell r="AS462">
            <v>44013</v>
          </cell>
          <cell r="AT462">
            <v>44377</v>
          </cell>
          <cell r="AU462" t="str">
            <v>MSP with PNZ and PSZ</v>
          </cell>
          <cell r="AV462">
            <v>43999</v>
          </cell>
          <cell r="BB462" t="str">
            <v>ARC0273538</v>
          </cell>
          <cell r="BC462" t="str">
            <v>Y</v>
          </cell>
          <cell r="BE462" t="str">
            <v>N</v>
          </cell>
          <cell r="BF462"/>
          <cell r="BG462" t="str">
            <v>mwgibbs@ucsd.edu</v>
          </cell>
          <cell r="BI462">
            <v>0</v>
          </cell>
          <cell r="BJ462">
            <v>31620</v>
          </cell>
          <cell r="BK462">
            <v>17288.330000000002</v>
          </cell>
          <cell r="BL462">
            <v>12862.5</v>
          </cell>
          <cell r="BM462">
            <v>4425.83</v>
          </cell>
          <cell r="BN462"/>
          <cell r="BR462">
            <v>99.36</v>
          </cell>
          <cell r="BS462">
            <v>7344.6912000000002</v>
          </cell>
        </row>
        <row r="463">
          <cell r="A463">
            <v>2021</v>
          </cell>
          <cell r="B463">
            <v>316</v>
          </cell>
          <cell r="C463" t="str">
            <v>Anesthesiology</v>
          </cell>
          <cell r="D463" t="str">
            <v>NA</v>
          </cell>
          <cell r="F463" t="str">
            <v>Huynh</v>
          </cell>
          <cell r="G463" t="str">
            <v>MSP</v>
          </cell>
          <cell r="H463" t="str">
            <v>Active</v>
          </cell>
          <cell r="I463">
            <v>10371341</v>
          </cell>
          <cell r="J463" t="e">
            <v>#N/A</v>
          </cell>
          <cell r="K463" t="str">
            <v>Aleck, Amalia Katerina</v>
          </cell>
          <cell r="L463" t="str">
            <v>Aleck</v>
          </cell>
          <cell r="M463" t="str">
            <v>Amalia Katerina</v>
          </cell>
          <cell r="N463">
            <v>44013</v>
          </cell>
          <cell r="O463">
            <v>44377</v>
          </cell>
          <cell r="P463" t="str">
            <v>0771</v>
          </cell>
          <cell r="Q463" t="str">
            <v>MSP</v>
          </cell>
          <cell r="R463">
            <v>40646672</v>
          </cell>
          <cell r="S463" t="str">
            <v/>
          </cell>
          <cell r="T463" t="str">
            <v>NA</v>
          </cell>
          <cell r="V463">
            <v>157850</v>
          </cell>
          <cell r="W463">
            <v>0.43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157850</v>
          </cell>
          <cell r="AC463">
            <v>49610</v>
          </cell>
          <cell r="AD463">
            <v>0</v>
          </cell>
          <cell r="AE463">
            <v>207460</v>
          </cell>
          <cell r="AF463">
            <v>207460</v>
          </cell>
          <cell r="AG463">
            <v>0.43</v>
          </cell>
          <cell r="AH463">
            <v>89207.8</v>
          </cell>
          <cell r="AI463">
            <v>0</v>
          </cell>
          <cell r="AJ463"/>
          <cell r="AK463"/>
          <cell r="AN463"/>
          <cell r="AO463"/>
          <cell r="AP463"/>
          <cell r="AR463">
            <v>89207.8</v>
          </cell>
          <cell r="AS463">
            <v>43647</v>
          </cell>
          <cell r="AT463">
            <v>44012</v>
          </cell>
          <cell r="AU463" t="str">
            <v>MSP with PNZ and PSZ</v>
          </cell>
          <cell r="AV463">
            <v>43997</v>
          </cell>
          <cell r="BB463" t="str">
            <v>ARC0273554</v>
          </cell>
          <cell r="BC463" t="str">
            <v>Y</v>
          </cell>
          <cell r="BE463" t="str">
            <v>Y</v>
          </cell>
          <cell r="BF463"/>
          <cell r="BG463" t="str">
            <v>aaleck@ucsd.edu</v>
          </cell>
          <cell r="BI463">
            <v>0</v>
          </cell>
          <cell r="BJ463">
            <v>31620</v>
          </cell>
          <cell r="BK463">
            <v>7433.98</v>
          </cell>
          <cell r="BL463">
            <v>5656.29</v>
          </cell>
          <cell r="BM463">
            <v>1777.69</v>
          </cell>
          <cell r="BN463"/>
          <cell r="BR463">
            <v>99.36</v>
          </cell>
          <cell r="BS463" t="e">
            <v>#N/A</v>
          </cell>
        </row>
        <row r="464">
          <cell r="A464">
            <v>2021</v>
          </cell>
          <cell r="B464">
            <v>316</v>
          </cell>
          <cell r="C464" t="str">
            <v>Anesthesiology</v>
          </cell>
          <cell r="D464" t="str">
            <v>NA</v>
          </cell>
          <cell r="F464" t="str">
            <v>Huynh</v>
          </cell>
          <cell r="G464" t="str">
            <v>MSP</v>
          </cell>
          <cell r="H464" t="str">
            <v>Active</v>
          </cell>
          <cell r="I464">
            <v>10372037</v>
          </cell>
          <cell r="J464" t="e">
            <v>#N/A</v>
          </cell>
          <cell r="K464" t="str">
            <v>Abramson, Wendy</v>
          </cell>
          <cell r="L464" t="str">
            <v>Abramson</v>
          </cell>
          <cell r="M464" t="str">
            <v>Wendy</v>
          </cell>
          <cell r="N464">
            <v>44013</v>
          </cell>
          <cell r="O464">
            <v>44377</v>
          </cell>
          <cell r="P464" t="str">
            <v>0770</v>
          </cell>
          <cell r="Q464" t="str">
            <v>MSP</v>
          </cell>
          <cell r="R464">
            <v>40649650</v>
          </cell>
          <cell r="S464" t="str">
            <v/>
          </cell>
          <cell r="T464" t="str">
            <v>NA</v>
          </cell>
          <cell r="V464">
            <v>163453</v>
          </cell>
          <cell r="W464">
            <v>0.75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163453</v>
          </cell>
          <cell r="AC464">
            <v>44007</v>
          </cell>
          <cell r="AD464">
            <v>0</v>
          </cell>
          <cell r="AE464">
            <v>207460</v>
          </cell>
          <cell r="AF464">
            <v>207460</v>
          </cell>
          <cell r="AG464">
            <v>0.75</v>
          </cell>
          <cell r="AH464">
            <v>155595</v>
          </cell>
          <cell r="AI464">
            <v>0</v>
          </cell>
          <cell r="AJ464"/>
          <cell r="AK464"/>
          <cell r="AN464"/>
          <cell r="AO464"/>
          <cell r="AP464"/>
          <cell r="AR464">
            <v>155595</v>
          </cell>
          <cell r="AS464">
            <v>44013</v>
          </cell>
          <cell r="AT464">
            <v>44377</v>
          </cell>
          <cell r="AU464" t="str">
            <v>MSP with PNZ and PSZ</v>
          </cell>
          <cell r="AV464">
            <v>43999</v>
          </cell>
          <cell r="BB464" t="str">
            <v>ARC0273501</v>
          </cell>
          <cell r="BC464" t="str">
            <v>Y</v>
          </cell>
          <cell r="BE464" t="str">
            <v>Y</v>
          </cell>
          <cell r="BF464"/>
          <cell r="BG464" t="str">
            <v>wbabramson@ucsd.edu</v>
          </cell>
          <cell r="BI464">
            <v>0</v>
          </cell>
          <cell r="BJ464">
            <v>31620</v>
          </cell>
          <cell r="BK464">
            <v>12966.25</v>
          </cell>
          <cell r="BL464">
            <v>10215.81</v>
          </cell>
          <cell r="BM464">
            <v>2750.44</v>
          </cell>
          <cell r="BN464"/>
          <cell r="BR464">
            <v>99.36</v>
          </cell>
          <cell r="BS464">
            <v>7777.9008000000003</v>
          </cell>
        </row>
        <row r="465">
          <cell r="A465">
            <v>2021</v>
          </cell>
          <cell r="B465">
            <v>316</v>
          </cell>
          <cell r="C465" t="str">
            <v>Anesthesiology</v>
          </cell>
          <cell r="D465" t="str">
            <v>NA</v>
          </cell>
          <cell r="F465" t="str">
            <v>Huynh</v>
          </cell>
          <cell r="G465" t="str">
            <v>MSP</v>
          </cell>
          <cell r="H465" t="str">
            <v>Active</v>
          </cell>
          <cell r="I465">
            <v>10372343</v>
          </cell>
          <cell r="J465" t="e">
            <v>#N/A</v>
          </cell>
          <cell r="K465" t="str">
            <v>Danforth, Dennis J</v>
          </cell>
          <cell r="L465" t="str">
            <v>Danforth</v>
          </cell>
          <cell r="M465" t="str">
            <v>Dennis J</v>
          </cell>
          <cell r="N465">
            <v>44013</v>
          </cell>
          <cell r="O465">
            <v>44377</v>
          </cell>
          <cell r="P465" t="str">
            <v>0771</v>
          </cell>
          <cell r="Q465" t="str">
            <v>MSP</v>
          </cell>
          <cell r="R465">
            <v>40655087</v>
          </cell>
          <cell r="S465" t="str">
            <v/>
          </cell>
          <cell r="T465" t="str">
            <v>NA</v>
          </cell>
          <cell r="V465">
            <v>157850</v>
          </cell>
          <cell r="W465">
            <v>0.85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157850</v>
          </cell>
          <cell r="AC465">
            <v>49610</v>
          </cell>
          <cell r="AD465">
            <v>0</v>
          </cell>
          <cell r="AE465">
            <v>207460</v>
          </cell>
          <cell r="AF465">
            <v>207460</v>
          </cell>
          <cell r="AG465">
            <v>0.85</v>
          </cell>
          <cell r="AH465">
            <v>176341</v>
          </cell>
          <cell r="AI465">
            <v>0</v>
          </cell>
          <cell r="AJ465"/>
          <cell r="AK465"/>
          <cell r="AN465"/>
          <cell r="AO465"/>
          <cell r="AP465"/>
          <cell r="AR465">
            <v>176341</v>
          </cell>
          <cell r="AS465">
            <v>44013</v>
          </cell>
          <cell r="AT465">
            <v>44377</v>
          </cell>
          <cell r="AU465" t="str">
            <v>MSP with PNZ and PSZ</v>
          </cell>
          <cell r="AV465">
            <v>44005</v>
          </cell>
          <cell r="BB465" t="str">
            <v>ARC0273547</v>
          </cell>
          <cell r="BC465" t="str">
            <v>Y</v>
          </cell>
          <cell r="BE465" t="str">
            <v>Y</v>
          </cell>
          <cell r="BF465"/>
          <cell r="BG465" t="str">
            <v>ddanforth@ucsd.edu</v>
          </cell>
          <cell r="BI465">
            <v>0</v>
          </cell>
          <cell r="BJ465">
            <v>31620</v>
          </cell>
          <cell r="BK465">
            <v>14695.08</v>
          </cell>
          <cell r="BL465">
            <v>11181.04</v>
          </cell>
          <cell r="BM465">
            <v>3514.04</v>
          </cell>
          <cell r="BN465"/>
          <cell r="BR465">
            <v>99.36</v>
          </cell>
          <cell r="BS465">
            <v>7511.6159999999991</v>
          </cell>
        </row>
        <row r="466">
          <cell r="A466">
            <v>2021</v>
          </cell>
          <cell r="B466">
            <v>316</v>
          </cell>
          <cell r="C466" t="str">
            <v>Anesthesiology</v>
          </cell>
          <cell r="D466" t="str">
            <v>NA</v>
          </cell>
          <cell r="E466" t="str">
            <v>319</v>
          </cell>
          <cell r="F466" t="str">
            <v>Huynh</v>
          </cell>
          <cell r="G466" t="str">
            <v>MSP</v>
          </cell>
          <cell r="H466" t="str">
            <v>Active</v>
          </cell>
          <cell r="I466">
            <v>10373639</v>
          </cell>
          <cell r="J466" t="e">
            <v>#N/A</v>
          </cell>
          <cell r="K466" t="str">
            <v>Goodrich, Andrew</v>
          </cell>
          <cell r="L466" t="str">
            <v>Goodrich</v>
          </cell>
          <cell r="M466" t="str">
            <v>Andrew</v>
          </cell>
          <cell r="N466">
            <v>44013</v>
          </cell>
          <cell r="O466">
            <v>44377</v>
          </cell>
          <cell r="P466" t="str">
            <v>0772</v>
          </cell>
          <cell r="Q466" t="str">
            <v>MSP</v>
          </cell>
          <cell r="R466">
            <v>40715851</v>
          </cell>
          <cell r="S466" t="str">
            <v/>
          </cell>
          <cell r="T466" t="str">
            <v>NA</v>
          </cell>
          <cell r="V466">
            <v>116610</v>
          </cell>
          <cell r="W466">
            <v>0.2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116610</v>
          </cell>
          <cell r="AC466">
            <v>0</v>
          </cell>
          <cell r="AD466">
            <v>0</v>
          </cell>
          <cell r="AE466">
            <v>116610</v>
          </cell>
          <cell r="AF466">
            <v>116610</v>
          </cell>
          <cell r="AG466">
            <v>0.2</v>
          </cell>
          <cell r="AH466">
            <v>23322</v>
          </cell>
          <cell r="AI466">
            <v>0</v>
          </cell>
          <cell r="AJ466"/>
          <cell r="AK466"/>
          <cell r="AN466"/>
          <cell r="AO466"/>
          <cell r="AP466"/>
          <cell r="AR466">
            <v>23322</v>
          </cell>
          <cell r="AS466">
            <v>44013</v>
          </cell>
          <cell r="AT466">
            <v>44377</v>
          </cell>
          <cell r="AU466" t="str">
            <v>MSP with PNZ and PSZ</v>
          </cell>
          <cell r="AV466">
            <v>43986</v>
          </cell>
          <cell r="AW466" t="str">
            <v>Tam, S.</v>
          </cell>
          <cell r="BB466" t="str">
            <v>Non-ACGME ARC0281839 //revised to add PNZ</v>
          </cell>
          <cell r="BC466" t="str">
            <v>X</v>
          </cell>
          <cell r="BE466" t="str">
            <v>N</v>
          </cell>
          <cell r="BF466" t="str">
            <v>Sub 2</v>
          </cell>
          <cell r="BG466" t="str">
            <v>napsilan@gmail.com</v>
          </cell>
          <cell r="BI466">
            <v>0</v>
          </cell>
          <cell r="BJ466">
            <v>31610</v>
          </cell>
          <cell r="BK466" t="str">
            <v>EcoTime</v>
          </cell>
          <cell r="BL466">
            <v>1943.5</v>
          </cell>
          <cell r="BM466">
            <v>0</v>
          </cell>
          <cell r="BN466"/>
          <cell r="BR466">
            <v>55.85</v>
          </cell>
          <cell r="BS466" t="e">
            <v>#N/A</v>
          </cell>
        </row>
        <row r="467">
          <cell r="A467">
            <v>2021</v>
          </cell>
          <cell r="B467">
            <v>316</v>
          </cell>
          <cell r="C467" t="str">
            <v>Anesthesiology</v>
          </cell>
          <cell r="D467" t="str">
            <v>NA</v>
          </cell>
          <cell r="F467" t="str">
            <v>Huynh</v>
          </cell>
          <cell r="G467" t="str">
            <v>MSP</v>
          </cell>
          <cell r="H467" t="str">
            <v>Active</v>
          </cell>
          <cell r="I467">
            <v>10374075</v>
          </cell>
          <cell r="J467" t="e">
            <v>#N/A</v>
          </cell>
          <cell r="K467" t="str">
            <v>Curran, Brian</v>
          </cell>
          <cell r="L467" t="str">
            <v>Curran</v>
          </cell>
          <cell r="M467" t="str">
            <v>Brian</v>
          </cell>
          <cell r="N467">
            <v>44013</v>
          </cell>
          <cell r="O467">
            <v>44377</v>
          </cell>
          <cell r="P467" t="str">
            <v>0771</v>
          </cell>
          <cell r="Q467" t="str">
            <v>MSP</v>
          </cell>
          <cell r="R467">
            <v>40647533</v>
          </cell>
          <cell r="S467" t="str">
            <v/>
          </cell>
          <cell r="T467" t="str">
            <v>NA</v>
          </cell>
          <cell r="V467">
            <v>157850</v>
          </cell>
          <cell r="W467">
            <v>0.75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157850</v>
          </cell>
          <cell r="AC467">
            <v>49610</v>
          </cell>
          <cell r="AD467">
            <v>0</v>
          </cell>
          <cell r="AE467">
            <v>207460</v>
          </cell>
          <cell r="AF467">
            <v>207460</v>
          </cell>
          <cell r="AG467">
            <v>0.75</v>
          </cell>
          <cell r="AH467">
            <v>155595</v>
          </cell>
          <cell r="AI467">
            <v>0</v>
          </cell>
          <cell r="AJ467"/>
          <cell r="AK467"/>
          <cell r="AN467"/>
          <cell r="AO467"/>
          <cell r="AP467"/>
          <cell r="AR467">
            <v>155595</v>
          </cell>
          <cell r="AS467">
            <v>44013</v>
          </cell>
          <cell r="AT467">
            <v>44377</v>
          </cell>
          <cell r="AU467" t="str">
            <v>MSP with PNZ and PSZ</v>
          </cell>
          <cell r="AV467">
            <v>43991</v>
          </cell>
          <cell r="AW467" t="str">
            <v>Huynh, K.</v>
          </cell>
          <cell r="BB467" t="str">
            <v>ARC0273553</v>
          </cell>
          <cell r="BC467" t="str">
            <v>X</v>
          </cell>
          <cell r="BE467" t="str">
            <v>N</v>
          </cell>
          <cell r="BF467"/>
          <cell r="BG467" t="str">
            <v>brianpcurran26@gmail.com</v>
          </cell>
          <cell r="BI467">
            <v>0</v>
          </cell>
          <cell r="BJ467">
            <v>31610</v>
          </cell>
          <cell r="BK467">
            <v>12966.25</v>
          </cell>
          <cell r="BL467">
            <v>9865.6299999999992</v>
          </cell>
          <cell r="BM467">
            <v>3100.63</v>
          </cell>
          <cell r="BN467"/>
          <cell r="BR467">
            <v>99.36</v>
          </cell>
          <cell r="BS467">
            <v>7511.6159999999991</v>
          </cell>
        </row>
        <row r="468">
          <cell r="A468">
            <v>2021</v>
          </cell>
          <cell r="B468">
            <v>316</v>
          </cell>
          <cell r="C468" t="str">
            <v>Anesthesiology</v>
          </cell>
          <cell r="D468" t="str">
            <v>NA</v>
          </cell>
          <cell r="F468" t="str">
            <v>Huynh</v>
          </cell>
          <cell r="G468" t="str">
            <v>MSP</v>
          </cell>
          <cell r="H468" t="str">
            <v>Active</v>
          </cell>
          <cell r="I468">
            <v>10374546</v>
          </cell>
          <cell r="J468" t="e">
            <v>#N/A</v>
          </cell>
          <cell r="K468" t="str">
            <v>Crain, Lindsey Renee</v>
          </cell>
          <cell r="L468" t="str">
            <v>Crain</v>
          </cell>
          <cell r="M468" t="str">
            <v>Lindsey</v>
          </cell>
          <cell r="N468">
            <v>43843</v>
          </cell>
          <cell r="O468">
            <v>44208</v>
          </cell>
          <cell r="P468" t="str">
            <v>0771</v>
          </cell>
          <cell r="Q468" t="str">
            <v>MSP</v>
          </cell>
          <cell r="R468">
            <v>40655733</v>
          </cell>
          <cell r="S468" t="str">
            <v/>
          </cell>
          <cell r="T468" t="str">
            <v>NA</v>
          </cell>
          <cell r="V468">
            <v>157850</v>
          </cell>
          <cell r="W468">
            <v>0.5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157850</v>
          </cell>
          <cell r="AC468">
            <v>67650</v>
          </cell>
          <cell r="AD468">
            <v>0</v>
          </cell>
          <cell r="AE468">
            <v>225500</v>
          </cell>
          <cell r="AF468">
            <v>225500</v>
          </cell>
          <cell r="AG468">
            <v>0.5</v>
          </cell>
          <cell r="AH468">
            <v>112750</v>
          </cell>
          <cell r="AI468">
            <v>0</v>
          </cell>
          <cell r="AJ468"/>
          <cell r="AK468"/>
          <cell r="AN468"/>
          <cell r="AO468"/>
          <cell r="AP468"/>
          <cell r="AR468">
            <v>112750</v>
          </cell>
          <cell r="AS468">
            <v>43843</v>
          </cell>
          <cell r="AT468">
            <v>44208</v>
          </cell>
          <cell r="AU468" t="str">
            <v>MSP with PNZ and PSZ</v>
          </cell>
          <cell r="AV468">
            <v>43775</v>
          </cell>
          <cell r="AW468" t="str">
            <v>Taylor, J.</v>
          </cell>
          <cell r="BB468" t="str">
            <v>ARC0272469</v>
          </cell>
          <cell r="BC468" t="str">
            <v>Y</v>
          </cell>
          <cell r="BE468" t="str">
            <v>Y</v>
          </cell>
          <cell r="BF468"/>
          <cell r="BG468" t="str">
            <v>lcrain@health.ucsd.edu</v>
          </cell>
          <cell r="BI468">
            <v>0</v>
          </cell>
          <cell r="BJ468">
            <v>31620</v>
          </cell>
          <cell r="BK468">
            <v>9395.83</v>
          </cell>
          <cell r="BL468">
            <v>6577.08</v>
          </cell>
          <cell r="BM468">
            <v>2818.75</v>
          </cell>
          <cell r="BN468"/>
          <cell r="BR468">
            <v>108</v>
          </cell>
          <cell r="BS468">
            <v>8164.7999999999993</v>
          </cell>
        </row>
        <row r="469">
          <cell r="A469">
            <v>2021</v>
          </cell>
          <cell r="B469">
            <v>316</v>
          </cell>
          <cell r="C469" t="str">
            <v>Anesthesiology</v>
          </cell>
          <cell r="D469" t="str">
            <v>NA</v>
          </cell>
          <cell r="F469" t="str">
            <v>Huynh</v>
          </cell>
          <cell r="G469" t="str">
            <v>MSP</v>
          </cell>
          <cell r="H469" t="str">
            <v>Active</v>
          </cell>
          <cell r="I469">
            <v>10375086</v>
          </cell>
          <cell r="J469" t="e">
            <v>#N/A</v>
          </cell>
          <cell r="K469" t="str">
            <v>A'Court, Alison Miller-Kru</v>
          </cell>
          <cell r="L469" t="str">
            <v>A'Court</v>
          </cell>
          <cell r="M469" t="str">
            <v>Alison Miller-Kru</v>
          </cell>
          <cell r="N469">
            <v>44013</v>
          </cell>
          <cell r="O469">
            <v>44377</v>
          </cell>
          <cell r="P469" t="str">
            <v>0770</v>
          </cell>
          <cell r="Q469" t="str">
            <v>MSP</v>
          </cell>
          <cell r="R469">
            <v>40655892</v>
          </cell>
          <cell r="S469" t="str">
            <v/>
          </cell>
          <cell r="T469" t="str">
            <v>NA</v>
          </cell>
          <cell r="V469">
            <v>176722</v>
          </cell>
          <cell r="W469">
            <v>1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176722</v>
          </cell>
          <cell r="AC469">
            <v>75738</v>
          </cell>
          <cell r="AD469">
            <v>0</v>
          </cell>
          <cell r="AE469">
            <v>252460</v>
          </cell>
          <cell r="AF469">
            <v>252460</v>
          </cell>
          <cell r="AG469">
            <v>1</v>
          </cell>
          <cell r="AH469">
            <v>252460</v>
          </cell>
          <cell r="AI469">
            <v>0</v>
          </cell>
          <cell r="AJ469"/>
          <cell r="AK469"/>
          <cell r="AN469"/>
          <cell r="AO469"/>
          <cell r="AP469"/>
          <cell r="AR469">
            <v>252460</v>
          </cell>
          <cell r="AS469">
            <v>44013</v>
          </cell>
          <cell r="AT469">
            <v>44377</v>
          </cell>
          <cell r="AU469" t="str">
            <v>MSP with PNZ and PSZ</v>
          </cell>
          <cell r="AV469">
            <v>44000</v>
          </cell>
          <cell r="BB469" t="str">
            <v>ARC0273536</v>
          </cell>
          <cell r="BC469" t="str">
            <v>Y</v>
          </cell>
          <cell r="BE469" t="str">
            <v>Y</v>
          </cell>
          <cell r="BF469"/>
          <cell r="BG469" t="str">
            <v>aacourt@ucsd.edu</v>
          </cell>
          <cell r="BI469">
            <v>0</v>
          </cell>
          <cell r="BJ469">
            <v>31620</v>
          </cell>
          <cell r="BK469">
            <v>21038.33</v>
          </cell>
          <cell r="BL469">
            <v>14726.83</v>
          </cell>
          <cell r="BM469">
            <v>6311.5</v>
          </cell>
          <cell r="BN469"/>
          <cell r="BR469">
            <v>120.91</v>
          </cell>
          <cell r="BS469">
            <v>10233.822399999999</v>
          </cell>
        </row>
        <row r="470">
          <cell r="A470">
            <v>2021</v>
          </cell>
          <cell r="B470">
            <v>316</v>
          </cell>
          <cell r="C470" t="str">
            <v>Anesthesiology</v>
          </cell>
          <cell r="D470" t="str">
            <v>NA</v>
          </cell>
          <cell r="F470" t="str">
            <v>Huynh</v>
          </cell>
          <cell r="G470" t="str">
            <v>MSP</v>
          </cell>
          <cell r="H470" t="str">
            <v>Active</v>
          </cell>
          <cell r="I470">
            <v>10375275</v>
          </cell>
          <cell r="J470" t="e">
            <v>#N/A</v>
          </cell>
          <cell r="K470" t="str">
            <v>Barak, Ron</v>
          </cell>
          <cell r="L470" t="str">
            <v>Barak</v>
          </cell>
          <cell r="M470" t="str">
            <v>Ron</v>
          </cell>
          <cell r="N470">
            <v>44013</v>
          </cell>
          <cell r="O470">
            <v>44377</v>
          </cell>
          <cell r="P470" t="str">
            <v>0770</v>
          </cell>
          <cell r="Q470" t="str">
            <v>MSP</v>
          </cell>
          <cell r="R470">
            <v>40650585</v>
          </cell>
          <cell r="S470" t="str">
            <v/>
          </cell>
          <cell r="T470" t="str">
            <v>NA</v>
          </cell>
          <cell r="V470">
            <v>157850</v>
          </cell>
          <cell r="W470">
            <v>1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157850</v>
          </cell>
          <cell r="AC470">
            <v>67650</v>
          </cell>
          <cell r="AD470">
            <v>0</v>
          </cell>
          <cell r="AE470">
            <v>225500</v>
          </cell>
          <cell r="AF470">
            <v>225500</v>
          </cell>
          <cell r="AG470">
            <v>1</v>
          </cell>
          <cell r="AH470">
            <v>225500</v>
          </cell>
          <cell r="AI470">
            <v>0</v>
          </cell>
          <cell r="AJ470">
            <v>43739</v>
          </cell>
          <cell r="AK470">
            <v>65381</v>
          </cell>
          <cell r="AL470" t="str">
            <v>00/01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R470">
            <v>225500</v>
          </cell>
          <cell r="AS470">
            <v>44013</v>
          </cell>
          <cell r="AT470">
            <v>44377</v>
          </cell>
          <cell r="AU470" t="str">
            <v>MSP with PNZ and PSZ</v>
          </cell>
          <cell r="AV470">
            <v>43941</v>
          </cell>
          <cell r="BB470" t="str">
            <v>ARC0273550</v>
          </cell>
          <cell r="BC470" t="str">
            <v>Y</v>
          </cell>
          <cell r="BE470" t="str">
            <v>Y</v>
          </cell>
          <cell r="BF470"/>
          <cell r="BG470" t="str">
            <v>rbarak@ucsd.edu</v>
          </cell>
          <cell r="BI470">
            <v>0</v>
          </cell>
          <cell r="BJ470">
            <v>31620</v>
          </cell>
          <cell r="BK470">
            <v>18791.669999999998</v>
          </cell>
          <cell r="BL470">
            <v>13154.17</v>
          </cell>
          <cell r="BM470">
            <v>5637.5</v>
          </cell>
          <cell r="BN470"/>
          <cell r="BR470">
            <v>108</v>
          </cell>
          <cell r="BS470">
            <v>8164.7999999999993</v>
          </cell>
        </row>
        <row r="471">
          <cell r="A471">
            <v>2022</v>
          </cell>
          <cell r="B471">
            <v>316</v>
          </cell>
          <cell r="C471" t="str">
            <v>Anesthesiology</v>
          </cell>
          <cell r="D471" t="str">
            <v>NA</v>
          </cell>
          <cell r="F471" t="str">
            <v>Huynh</v>
          </cell>
          <cell r="G471" t="str">
            <v>MSP</v>
          </cell>
          <cell r="I471">
            <v>10432282</v>
          </cell>
          <cell r="J471" t="e">
            <v>#N/A</v>
          </cell>
          <cell r="K471" t="str">
            <v>Klatman, Kathryn</v>
          </cell>
          <cell r="L471" t="str">
            <v>Klatman</v>
          </cell>
          <cell r="M471" t="str">
            <v>Kathryn</v>
          </cell>
          <cell r="N471">
            <v>44044</v>
          </cell>
          <cell r="O471">
            <v>44408</v>
          </cell>
          <cell r="P471" t="str">
            <v>0771</v>
          </cell>
          <cell r="Q471" t="str">
            <v>MSP</v>
          </cell>
          <cell r="R471">
            <v>40713205</v>
          </cell>
          <cell r="S471" t="str">
            <v/>
          </cell>
          <cell r="T471" t="str">
            <v>NA</v>
          </cell>
          <cell r="V471">
            <v>157850</v>
          </cell>
          <cell r="W471">
            <v>1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157850</v>
          </cell>
          <cell r="AC471">
            <v>67650</v>
          </cell>
          <cell r="AD471">
            <v>0</v>
          </cell>
          <cell r="AE471">
            <v>225500</v>
          </cell>
          <cell r="AF471">
            <v>225500</v>
          </cell>
          <cell r="AG471">
            <v>1</v>
          </cell>
          <cell r="AH471">
            <v>225500</v>
          </cell>
          <cell r="AI471">
            <v>0</v>
          </cell>
          <cell r="AJ471"/>
          <cell r="AK471"/>
          <cell r="AN471"/>
          <cell r="AO471"/>
          <cell r="AP471"/>
          <cell r="AR471">
            <v>225500</v>
          </cell>
          <cell r="AS471">
            <v>44044</v>
          </cell>
          <cell r="AT471">
            <v>44408</v>
          </cell>
          <cell r="AU471" t="str">
            <v>MSP with PNZ and PSZ</v>
          </cell>
          <cell r="AV471">
            <v>43866</v>
          </cell>
          <cell r="BB471" t="str">
            <v>ARC0284672/ ARC0269176</v>
          </cell>
          <cell r="BC471" t="str">
            <v>N</v>
          </cell>
          <cell r="BE471" t="str">
            <v>Y</v>
          </cell>
          <cell r="BF471"/>
          <cell r="BG471" t="str">
            <v>kathryn330@gmail.com</v>
          </cell>
          <cell r="BI471">
            <v>0</v>
          </cell>
          <cell r="BK471">
            <v>18791.669999999998</v>
          </cell>
          <cell r="BL471">
            <v>13154.17</v>
          </cell>
          <cell r="BM471">
            <v>5637.5</v>
          </cell>
          <cell r="BN471"/>
          <cell r="BR471">
            <v>108</v>
          </cell>
          <cell r="BS471" t="e">
            <v>#N/A</v>
          </cell>
        </row>
        <row r="472">
          <cell r="A472">
            <v>2022</v>
          </cell>
          <cell r="B472">
            <v>316</v>
          </cell>
          <cell r="C472" t="str">
            <v>Anesthesiology</v>
          </cell>
          <cell r="D472" t="str">
            <v>NA</v>
          </cell>
          <cell r="F472" t="str">
            <v>Huynh</v>
          </cell>
          <cell r="G472" t="str">
            <v>MSP</v>
          </cell>
          <cell r="H472" t="str">
            <v>Separated</v>
          </cell>
          <cell r="I472">
            <v>10453624</v>
          </cell>
          <cell r="J472" t="e">
            <v>#N/A</v>
          </cell>
          <cell r="K472" t="str">
            <v>Yoder, Andrea Rae</v>
          </cell>
          <cell r="L472" t="str">
            <v>Yoder</v>
          </cell>
          <cell r="M472" t="str">
            <v>Andrea Rae</v>
          </cell>
          <cell r="N472">
            <v>44077</v>
          </cell>
          <cell r="O472">
            <v>44441</v>
          </cell>
          <cell r="P472" t="str">
            <v>0771</v>
          </cell>
          <cell r="Q472" t="str">
            <v>MSP</v>
          </cell>
          <cell r="R472">
            <v>40745951</v>
          </cell>
          <cell r="S472" t="str">
            <v/>
          </cell>
          <cell r="T472" t="str">
            <v>NA</v>
          </cell>
          <cell r="V472">
            <v>145222</v>
          </cell>
          <cell r="W472">
            <v>0.75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145222</v>
          </cell>
          <cell r="AC472">
            <v>62238</v>
          </cell>
          <cell r="AD472">
            <v>0</v>
          </cell>
          <cell r="AE472">
            <v>207460</v>
          </cell>
          <cell r="AF472">
            <v>207460</v>
          </cell>
          <cell r="AG472">
            <v>0.75</v>
          </cell>
          <cell r="AH472">
            <v>155595</v>
          </cell>
          <cell r="AI472">
            <v>0</v>
          </cell>
          <cell r="AJ472"/>
          <cell r="AK472"/>
          <cell r="AN472"/>
          <cell r="AO472"/>
          <cell r="AP472"/>
          <cell r="AR472">
            <v>155595</v>
          </cell>
          <cell r="AS472">
            <v>44077</v>
          </cell>
          <cell r="AT472">
            <v>44441</v>
          </cell>
          <cell r="AU472" t="str">
            <v>MSP with PNZ and PSZ</v>
          </cell>
          <cell r="AV472">
            <v>44064</v>
          </cell>
          <cell r="BB472" t="str">
            <v>ARC0289918</v>
          </cell>
          <cell r="BC472" t="str">
            <v>Y</v>
          </cell>
          <cell r="BE472" t="str">
            <v>Y</v>
          </cell>
          <cell r="BF472"/>
          <cell r="BG472" t="str">
            <v>aryoder@ucsd.edu</v>
          </cell>
          <cell r="BI472">
            <v>0</v>
          </cell>
          <cell r="BJ472">
            <v>31610</v>
          </cell>
          <cell r="BK472">
            <v>12966.25</v>
          </cell>
          <cell r="BL472">
            <v>8251.33</v>
          </cell>
          <cell r="BM472">
            <v>3536.29</v>
          </cell>
          <cell r="BN472">
            <v>0.90910000000000002</v>
          </cell>
          <cell r="BO472">
            <v>44104</v>
          </cell>
          <cell r="BR472">
            <v>99.36</v>
          </cell>
          <cell r="BS472" t="e">
            <v>#N/A</v>
          </cell>
        </row>
        <row r="473">
          <cell r="A473">
            <v>2021</v>
          </cell>
          <cell r="B473">
            <v>319</v>
          </cell>
          <cell r="C473" t="str">
            <v>Emergency Medicine</v>
          </cell>
          <cell r="D473" t="str">
            <v>NA</v>
          </cell>
          <cell r="F473" t="str">
            <v>Tam</v>
          </cell>
          <cell r="G473" t="str">
            <v>MSP</v>
          </cell>
          <cell r="H473" t="str">
            <v>Active</v>
          </cell>
          <cell r="I473">
            <v>10358678</v>
          </cell>
          <cell r="J473" t="e">
            <v>#N/A</v>
          </cell>
          <cell r="K473" t="str">
            <v>Lenz, Alexis</v>
          </cell>
          <cell r="L473" t="str">
            <v>Lenz</v>
          </cell>
          <cell r="M473" t="str">
            <v>Alexis</v>
          </cell>
          <cell r="N473">
            <v>44013</v>
          </cell>
          <cell r="O473">
            <v>44377</v>
          </cell>
          <cell r="P473" t="str">
            <v>0771</v>
          </cell>
          <cell r="Q473" t="str">
            <v>MSP</v>
          </cell>
          <cell r="R473">
            <v>40644799</v>
          </cell>
          <cell r="S473" t="str">
            <v/>
          </cell>
          <cell r="T473" t="str">
            <v>NA</v>
          </cell>
          <cell r="V473">
            <v>182490</v>
          </cell>
          <cell r="W473">
            <v>1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182490</v>
          </cell>
          <cell r="AC473">
            <v>78210</v>
          </cell>
          <cell r="AD473">
            <v>0</v>
          </cell>
          <cell r="AE473">
            <v>260700</v>
          </cell>
          <cell r="AF473">
            <v>260700</v>
          </cell>
          <cell r="AG473">
            <v>1</v>
          </cell>
          <cell r="AH473">
            <v>260700</v>
          </cell>
          <cell r="AI473">
            <v>0</v>
          </cell>
          <cell r="AJ473"/>
          <cell r="AK473"/>
          <cell r="AN473"/>
          <cell r="AO473"/>
          <cell r="AP473"/>
          <cell r="AR473">
            <v>260700</v>
          </cell>
          <cell r="AS473">
            <v>43647</v>
          </cell>
          <cell r="AT473">
            <v>44377</v>
          </cell>
          <cell r="AU473" t="str">
            <v>MSP with PNZ and PSZ</v>
          </cell>
          <cell r="AV473">
            <v>43941</v>
          </cell>
          <cell r="AW473" t="str">
            <v>Tam, S.</v>
          </cell>
          <cell r="BB473" t="str">
            <v>ARC0273593 - (Salary decrease + PNZ)</v>
          </cell>
          <cell r="BC473" t="str">
            <v>D</v>
          </cell>
          <cell r="BE473" t="str">
            <v>Y</v>
          </cell>
          <cell r="BF473"/>
          <cell r="BG473" t="str">
            <v>alenz@ucsd.edu</v>
          </cell>
          <cell r="BI473">
            <v>0</v>
          </cell>
          <cell r="BJ473">
            <v>31920</v>
          </cell>
          <cell r="BK473">
            <v>21725</v>
          </cell>
          <cell r="BL473">
            <v>15207.5</v>
          </cell>
          <cell r="BM473">
            <v>6517.5</v>
          </cell>
          <cell r="BN473"/>
          <cell r="BR473">
            <v>124.86</v>
          </cell>
          <cell r="BS473">
            <v>10912.764000000001</v>
          </cell>
        </row>
        <row r="474">
          <cell r="A474">
            <v>2021</v>
          </cell>
          <cell r="B474">
            <v>319</v>
          </cell>
          <cell r="C474" t="str">
            <v>Emergency Medicine</v>
          </cell>
          <cell r="D474" t="str">
            <v>NA</v>
          </cell>
          <cell r="E474" t="str">
            <v>311</v>
          </cell>
          <cell r="F474" t="str">
            <v>Tam</v>
          </cell>
          <cell r="G474" t="str">
            <v>MSP</v>
          </cell>
          <cell r="H474" t="str">
            <v>Active</v>
          </cell>
          <cell r="I474">
            <v>10359993</v>
          </cell>
          <cell r="J474" t="e">
            <v>#N/A</v>
          </cell>
          <cell r="K474" t="str">
            <v>Kline, Matthew</v>
          </cell>
          <cell r="L474" t="str">
            <v>Kline</v>
          </cell>
          <cell r="M474" t="str">
            <v>Matthew D</v>
          </cell>
          <cell r="N474">
            <v>44013</v>
          </cell>
          <cell r="O474">
            <v>44377</v>
          </cell>
          <cell r="P474" t="str">
            <v>0772</v>
          </cell>
          <cell r="Q474" t="str">
            <v>MSP</v>
          </cell>
          <cell r="R474">
            <v>40645624</v>
          </cell>
          <cell r="S474" t="str">
            <v/>
          </cell>
          <cell r="T474" t="str">
            <v>NA</v>
          </cell>
          <cell r="V474">
            <v>91900</v>
          </cell>
          <cell r="W474">
            <v>0.2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91900</v>
          </cell>
          <cell r="AC474">
            <v>0</v>
          </cell>
          <cell r="AD474">
            <v>0</v>
          </cell>
          <cell r="AE474">
            <v>91900</v>
          </cell>
          <cell r="AF474">
            <v>91900</v>
          </cell>
          <cell r="AG474">
            <v>0.2</v>
          </cell>
          <cell r="AH474">
            <v>18380</v>
          </cell>
          <cell r="AI474">
            <v>0</v>
          </cell>
          <cell r="AJ474"/>
          <cell r="AK474"/>
          <cell r="AN474"/>
          <cell r="AO474"/>
          <cell r="AP474"/>
          <cell r="AR474">
            <v>18380</v>
          </cell>
          <cell r="AS474">
            <v>44013</v>
          </cell>
          <cell r="AT474">
            <v>44377</v>
          </cell>
          <cell r="AU474" t="str">
            <v>MSP without incentive</v>
          </cell>
          <cell r="AV474">
            <v>43933</v>
          </cell>
          <cell r="AW474" t="str">
            <v>Reyes, J.</v>
          </cell>
          <cell r="BB474" t="str">
            <v>ARC0273618</v>
          </cell>
          <cell r="BC474" t="str">
            <v>X</v>
          </cell>
          <cell r="BE474" t="str">
            <v>N</v>
          </cell>
          <cell r="BF474" t="str">
            <v>GME</v>
          </cell>
          <cell r="BG474" t="str">
            <v>m1kline@ucsd.edu</v>
          </cell>
          <cell r="BI474">
            <v>1</v>
          </cell>
          <cell r="BJ474">
            <v>31901</v>
          </cell>
          <cell r="BK474" t="str">
            <v>Incentive</v>
          </cell>
          <cell r="BL474">
            <v>1531.67</v>
          </cell>
          <cell r="BM474">
            <v>0</v>
          </cell>
          <cell r="BN474"/>
          <cell r="BR474">
            <v>44.01</v>
          </cell>
          <cell r="BS474" t="e">
            <v>#N/A</v>
          </cell>
        </row>
        <row r="475">
          <cell r="A475">
            <v>2021</v>
          </cell>
          <cell r="B475">
            <v>319</v>
          </cell>
          <cell r="C475" t="str">
            <v>Emergency Medicine</v>
          </cell>
          <cell r="D475" t="str">
            <v>NA</v>
          </cell>
          <cell r="F475" t="str">
            <v>Tam</v>
          </cell>
          <cell r="G475" t="str">
            <v>MSP</v>
          </cell>
          <cell r="I475">
            <v>10360652</v>
          </cell>
          <cell r="J475" t="e">
            <v>#N/A</v>
          </cell>
          <cell r="K475" t="str">
            <v>Castellano, Tiffany</v>
          </cell>
          <cell r="L475" t="str">
            <v>Castellano</v>
          </cell>
          <cell r="M475" t="str">
            <v>Tiffany</v>
          </cell>
          <cell r="N475">
            <v>44013</v>
          </cell>
          <cell r="O475">
            <v>44377</v>
          </cell>
          <cell r="P475" t="str">
            <v>0772</v>
          </cell>
          <cell r="Q475" t="str">
            <v>MSP</v>
          </cell>
          <cell r="R475">
            <v>40728342</v>
          </cell>
          <cell r="S475" t="str">
            <v/>
          </cell>
          <cell r="T475" t="str">
            <v>NA</v>
          </cell>
          <cell r="V475">
            <v>116610</v>
          </cell>
          <cell r="W475">
            <v>0.2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116610</v>
          </cell>
          <cell r="AC475">
            <v>0</v>
          </cell>
          <cell r="AD475">
            <v>0</v>
          </cell>
          <cell r="AE475">
            <v>116610</v>
          </cell>
          <cell r="AF475">
            <v>116610</v>
          </cell>
          <cell r="AG475">
            <v>0.2</v>
          </cell>
          <cell r="AH475">
            <v>23322</v>
          </cell>
          <cell r="AI475">
            <v>0</v>
          </cell>
          <cell r="AJ475"/>
          <cell r="AK475"/>
          <cell r="AN475"/>
          <cell r="AO475"/>
          <cell r="AP475"/>
          <cell r="AR475">
            <v>23322</v>
          </cell>
          <cell r="AS475">
            <v>44013</v>
          </cell>
          <cell r="AT475">
            <v>44377</v>
          </cell>
          <cell r="AU475" t="str">
            <v>MSP with PNZ only</v>
          </cell>
          <cell r="AV475">
            <v>44011</v>
          </cell>
          <cell r="AW475" t="str">
            <v>Tam, S.</v>
          </cell>
          <cell r="BB475" t="str">
            <v>ARC0281835</v>
          </cell>
          <cell r="BC475" t="str">
            <v>N</v>
          </cell>
          <cell r="BE475" t="str">
            <v>Y</v>
          </cell>
          <cell r="BF475" t="str">
            <v>GME</v>
          </cell>
          <cell r="BG475" t="str">
            <v>tmcastellano@ucsd.edu</v>
          </cell>
          <cell r="BI475">
            <v>0</v>
          </cell>
          <cell r="BK475" t="str">
            <v>Incentive</v>
          </cell>
          <cell r="BL475">
            <v>1943.5</v>
          </cell>
          <cell r="BM475">
            <v>0</v>
          </cell>
          <cell r="BN475"/>
          <cell r="BR475">
            <v>55.85</v>
          </cell>
          <cell r="BS475" t="e">
            <v>#N/A</v>
          </cell>
        </row>
        <row r="476">
          <cell r="A476">
            <v>2021</v>
          </cell>
          <cell r="B476">
            <v>319</v>
          </cell>
          <cell r="C476" t="str">
            <v>Emergency Medicine</v>
          </cell>
          <cell r="D476" t="str">
            <v>NA</v>
          </cell>
          <cell r="F476" t="str">
            <v>Tam</v>
          </cell>
          <cell r="G476" t="str">
            <v>MSP</v>
          </cell>
          <cell r="H476" t="str">
            <v>Active</v>
          </cell>
          <cell r="I476">
            <v>10360730</v>
          </cell>
          <cell r="J476" t="e">
            <v>#N/A</v>
          </cell>
          <cell r="K476" t="str">
            <v>Mandvi, Ammar</v>
          </cell>
          <cell r="L476" t="str">
            <v>Mandvi</v>
          </cell>
          <cell r="M476" t="str">
            <v>Ammar</v>
          </cell>
          <cell r="N476">
            <v>44075</v>
          </cell>
          <cell r="O476">
            <v>44377</v>
          </cell>
          <cell r="P476" t="str">
            <v>0772</v>
          </cell>
          <cell r="Q476" t="str">
            <v>MSP</v>
          </cell>
          <cell r="R476">
            <v>40749430</v>
          </cell>
          <cell r="S476" t="str">
            <v/>
          </cell>
          <cell r="T476" t="str">
            <v>NA</v>
          </cell>
          <cell r="V476">
            <v>97600</v>
          </cell>
          <cell r="W476">
            <v>0.2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97600</v>
          </cell>
          <cell r="AC476">
            <v>0</v>
          </cell>
          <cell r="AD476">
            <v>0</v>
          </cell>
          <cell r="AE476">
            <v>97600</v>
          </cell>
          <cell r="AF476">
            <v>97600</v>
          </cell>
          <cell r="AG476">
            <v>0.2</v>
          </cell>
          <cell r="AH476">
            <v>19520</v>
          </cell>
          <cell r="AI476">
            <v>0</v>
          </cell>
          <cell r="AJ476"/>
          <cell r="AK476"/>
          <cell r="AN476"/>
          <cell r="AO476"/>
          <cell r="AP476"/>
          <cell r="AR476">
            <v>19520</v>
          </cell>
          <cell r="AS476">
            <v>44075</v>
          </cell>
          <cell r="AT476">
            <v>44377</v>
          </cell>
          <cell r="AU476" t="str">
            <v>MSP with PNZ only</v>
          </cell>
          <cell r="AV476">
            <v>44077</v>
          </cell>
          <cell r="AW476" t="str">
            <v>Tam, S.</v>
          </cell>
          <cell r="BB476" t="str">
            <v>ARC0289687</v>
          </cell>
          <cell r="BC476" t="str">
            <v>X</v>
          </cell>
          <cell r="BE476" t="str">
            <v>Y</v>
          </cell>
          <cell r="BF476" t="str">
            <v>GME</v>
          </cell>
          <cell r="BG476" t="str">
            <v>amandvi@ucsd.edu</v>
          </cell>
          <cell r="BI476">
            <v>0</v>
          </cell>
          <cell r="BK476" t="str">
            <v>Incentive</v>
          </cell>
          <cell r="BL476">
            <v>1626.67</v>
          </cell>
          <cell r="BM476">
            <v>0</v>
          </cell>
          <cell r="BN476"/>
          <cell r="BR476">
            <v>46.74</v>
          </cell>
          <cell r="BS476" t="e">
            <v>#N/A</v>
          </cell>
        </row>
        <row r="477">
          <cell r="A477">
            <v>2021</v>
          </cell>
          <cell r="B477">
            <v>319</v>
          </cell>
          <cell r="C477" t="str">
            <v>Emergency Medicine</v>
          </cell>
          <cell r="D477" t="str">
            <v>NA</v>
          </cell>
          <cell r="F477" t="str">
            <v>Tam</v>
          </cell>
          <cell r="G477" t="str">
            <v>MSP</v>
          </cell>
          <cell r="I477">
            <v>10360748</v>
          </cell>
          <cell r="J477" t="e">
            <v>#N/A</v>
          </cell>
          <cell r="K477" t="str">
            <v>Murchison, Charles</v>
          </cell>
          <cell r="L477" t="str">
            <v>Murchison</v>
          </cell>
          <cell r="M477" t="str">
            <v>Charles</v>
          </cell>
          <cell r="N477">
            <v>44013</v>
          </cell>
          <cell r="O477">
            <v>44377</v>
          </cell>
          <cell r="P477" t="str">
            <v>0772</v>
          </cell>
          <cell r="Q477" t="str">
            <v>MSP</v>
          </cell>
          <cell r="R477">
            <v>40714749</v>
          </cell>
          <cell r="S477" t="str">
            <v/>
          </cell>
          <cell r="T477" t="str">
            <v>NA</v>
          </cell>
          <cell r="V477">
            <v>116610</v>
          </cell>
          <cell r="W477">
            <v>0.2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116610</v>
          </cell>
          <cell r="AC477">
            <v>0</v>
          </cell>
          <cell r="AD477">
            <v>0</v>
          </cell>
          <cell r="AE477">
            <v>116610</v>
          </cell>
          <cell r="AF477">
            <v>116610</v>
          </cell>
          <cell r="AG477">
            <v>0.2</v>
          </cell>
          <cell r="AH477">
            <v>23322</v>
          </cell>
          <cell r="AI477">
            <v>0</v>
          </cell>
          <cell r="AJ477"/>
          <cell r="AK477"/>
          <cell r="AN477"/>
          <cell r="AO477"/>
          <cell r="AP477"/>
          <cell r="AR477">
            <v>23322</v>
          </cell>
          <cell r="AS477">
            <v>44013</v>
          </cell>
          <cell r="AT477">
            <v>44377</v>
          </cell>
          <cell r="AU477" t="str">
            <v>MSP with PNZ and PSZ</v>
          </cell>
          <cell r="AV477">
            <v>43985</v>
          </cell>
          <cell r="AW477" t="str">
            <v>Tam, S.</v>
          </cell>
          <cell r="BB477" t="str">
            <v>ARC0281849</v>
          </cell>
          <cell r="BC477" t="str">
            <v>N</v>
          </cell>
          <cell r="BE477" t="str">
            <v>Y</v>
          </cell>
          <cell r="BF477" t="str">
            <v>Sub 2</v>
          </cell>
          <cell r="BG477" t="str">
            <v>clmurchison@ucsd.edu</v>
          </cell>
          <cell r="BI477">
            <v>0</v>
          </cell>
          <cell r="BK477" t="str">
            <v>EcoTime</v>
          </cell>
          <cell r="BL477">
            <v>1943.5</v>
          </cell>
          <cell r="BM477">
            <v>0</v>
          </cell>
          <cell r="BN477"/>
          <cell r="BR477">
            <v>55.85</v>
          </cell>
          <cell r="BS477" t="e">
            <v>#N/A</v>
          </cell>
        </row>
        <row r="478">
          <cell r="A478">
            <v>2021</v>
          </cell>
          <cell r="B478">
            <v>319</v>
          </cell>
          <cell r="C478" t="str">
            <v>Emergency Medicine</v>
          </cell>
          <cell r="D478" t="str">
            <v>NA</v>
          </cell>
          <cell r="F478" t="str">
            <v>Tam</v>
          </cell>
          <cell r="G478" t="str">
            <v>MSP</v>
          </cell>
          <cell r="H478" t="str">
            <v>Active</v>
          </cell>
          <cell r="I478">
            <v>10361030</v>
          </cell>
          <cell r="J478" t="e">
            <v>#N/A</v>
          </cell>
          <cell r="K478" t="str">
            <v>Pantcheva, Paolina</v>
          </cell>
          <cell r="L478" t="str">
            <v>Pantcheva</v>
          </cell>
          <cell r="M478" t="str">
            <v>Paolina</v>
          </cell>
          <cell r="N478">
            <v>44013</v>
          </cell>
          <cell r="O478">
            <v>44377</v>
          </cell>
          <cell r="P478" t="str">
            <v>0772</v>
          </cell>
          <cell r="Q478" t="str">
            <v>MSP</v>
          </cell>
          <cell r="R478">
            <v>40738092</v>
          </cell>
          <cell r="S478" t="str">
            <v/>
          </cell>
          <cell r="T478" t="str">
            <v>NA</v>
          </cell>
          <cell r="V478">
            <v>116610</v>
          </cell>
          <cell r="W478">
            <v>0.2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116610</v>
          </cell>
          <cell r="AC478">
            <v>0</v>
          </cell>
          <cell r="AD478">
            <v>0</v>
          </cell>
          <cell r="AE478">
            <v>116610</v>
          </cell>
          <cell r="AF478">
            <v>116610</v>
          </cell>
          <cell r="AG478">
            <v>0.2</v>
          </cell>
          <cell r="AH478">
            <v>23322</v>
          </cell>
          <cell r="AI478">
            <v>0</v>
          </cell>
          <cell r="AJ478"/>
          <cell r="AK478"/>
          <cell r="AN478"/>
          <cell r="AO478"/>
          <cell r="AP478"/>
          <cell r="AR478">
            <v>23322</v>
          </cell>
          <cell r="AS478">
            <v>44013</v>
          </cell>
          <cell r="AT478">
            <v>44377</v>
          </cell>
          <cell r="AU478" t="str">
            <v>MSP with PNZ only</v>
          </cell>
          <cell r="AV478">
            <v>44032</v>
          </cell>
          <cell r="AW478" t="str">
            <v>Tam, S.</v>
          </cell>
          <cell r="BB478" t="str">
            <v>ACGME ARC0281851</v>
          </cell>
          <cell r="BC478" t="str">
            <v>X</v>
          </cell>
          <cell r="BE478" t="str">
            <v>Y</v>
          </cell>
          <cell r="BF478" t="str">
            <v>GME</v>
          </cell>
          <cell r="BG478" t="str">
            <v>ppantcheva@ucsd.edu</v>
          </cell>
          <cell r="BI478">
            <v>0</v>
          </cell>
          <cell r="BK478" t="str">
            <v>Incentive</v>
          </cell>
          <cell r="BL478">
            <v>1943.5</v>
          </cell>
          <cell r="BM478">
            <v>0</v>
          </cell>
          <cell r="BN478"/>
          <cell r="BR478">
            <v>55.85</v>
          </cell>
          <cell r="BS478" t="e">
            <v>#N/A</v>
          </cell>
        </row>
        <row r="479">
          <cell r="A479">
            <v>2021</v>
          </cell>
          <cell r="B479">
            <v>319</v>
          </cell>
          <cell r="C479" t="str">
            <v>Emergency Medicine</v>
          </cell>
          <cell r="D479" t="str">
            <v>NA</v>
          </cell>
          <cell r="F479" t="str">
            <v>Tam</v>
          </cell>
          <cell r="G479" t="str">
            <v>MSP</v>
          </cell>
          <cell r="H479" t="str">
            <v>Leave without Pay</v>
          </cell>
          <cell r="I479">
            <v>10362077</v>
          </cell>
          <cell r="J479" t="e">
            <v>#N/A</v>
          </cell>
          <cell r="K479" t="str">
            <v>SUBRAMONY, RACHNA</v>
          </cell>
          <cell r="L479" t="str">
            <v>SUBRAMONY</v>
          </cell>
          <cell r="M479" t="str">
            <v>RACHNA</v>
          </cell>
          <cell r="N479">
            <v>44013</v>
          </cell>
          <cell r="O479">
            <v>44377</v>
          </cell>
          <cell r="P479" t="str">
            <v>0771</v>
          </cell>
          <cell r="Q479" t="str">
            <v>MSP</v>
          </cell>
          <cell r="R479">
            <v>40660601</v>
          </cell>
          <cell r="S479" t="str">
            <v/>
          </cell>
          <cell r="T479" t="str">
            <v>NA</v>
          </cell>
          <cell r="V479">
            <v>124936</v>
          </cell>
          <cell r="W479">
            <v>1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124936</v>
          </cell>
          <cell r="AC479">
            <v>53544</v>
          </cell>
          <cell r="AD479">
            <v>0</v>
          </cell>
          <cell r="AE479">
            <v>178480</v>
          </cell>
          <cell r="AF479">
            <v>178480</v>
          </cell>
          <cell r="AG479">
            <v>1</v>
          </cell>
          <cell r="AH479">
            <v>178480</v>
          </cell>
          <cell r="AI479">
            <v>0</v>
          </cell>
          <cell r="AJ479"/>
          <cell r="AK479"/>
          <cell r="AN479"/>
          <cell r="AO479"/>
          <cell r="AP479"/>
          <cell r="AR479">
            <v>178480</v>
          </cell>
          <cell r="AS479">
            <v>44013</v>
          </cell>
          <cell r="AT479">
            <v>44377</v>
          </cell>
          <cell r="AU479" t="str">
            <v>MSP with PNZ and PSZ</v>
          </cell>
          <cell r="AV479">
            <v>43941</v>
          </cell>
          <cell r="AW479" t="str">
            <v>Tam, S.</v>
          </cell>
          <cell r="BB479" t="str">
            <v>ARC0273456 - Grade C, change in TC/salary + PNZ</v>
          </cell>
          <cell r="BC479" t="str">
            <v>D</v>
          </cell>
          <cell r="BE479" t="str">
            <v>Y</v>
          </cell>
          <cell r="BF479"/>
          <cell r="BG479" t="str">
            <v>rsubramony@ucsd.edu</v>
          </cell>
          <cell r="BI479">
            <v>0</v>
          </cell>
          <cell r="BJ479">
            <v>31920</v>
          </cell>
          <cell r="BK479">
            <v>14873.33</v>
          </cell>
          <cell r="BL479">
            <v>10411.33</v>
          </cell>
          <cell r="BM479">
            <v>4462</v>
          </cell>
          <cell r="BN479"/>
          <cell r="BR479">
            <v>85.48</v>
          </cell>
          <cell r="BS479">
            <v>5115.1232000000009</v>
          </cell>
        </row>
        <row r="480">
          <cell r="A480">
            <v>2021</v>
          </cell>
          <cell r="B480">
            <v>319</v>
          </cell>
          <cell r="C480" t="str">
            <v>Emergency Medicine</v>
          </cell>
          <cell r="D480" t="str">
            <v>NA</v>
          </cell>
          <cell r="F480" t="str">
            <v>Tam</v>
          </cell>
          <cell r="G480" t="str">
            <v>MSP</v>
          </cell>
          <cell r="H480" t="str">
            <v>Inactive</v>
          </cell>
          <cell r="I480">
            <v>10362275</v>
          </cell>
          <cell r="J480" t="e">
            <v>#N/A</v>
          </cell>
          <cell r="K480" t="str">
            <v>Hutchison, Heidi</v>
          </cell>
          <cell r="L480" t="str">
            <v>Hutchison</v>
          </cell>
          <cell r="M480" t="str">
            <v>Heidi</v>
          </cell>
          <cell r="N480">
            <v>44078</v>
          </cell>
          <cell r="O480">
            <v>44377</v>
          </cell>
          <cell r="P480" t="str">
            <v>0772</v>
          </cell>
          <cell r="Q480" t="str">
            <v>MSP</v>
          </cell>
          <cell r="R480">
            <v>40750479</v>
          </cell>
          <cell r="S480" t="str">
            <v/>
          </cell>
          <cell r="T480" t="str">
            <v>NA</v>
          </cell>
          <cell r="V480">
            <v>116610</v>
          </cell>
          <cell r="W480">
            <v>0.2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116610</v>
          </cell>
          <cell r="AC480">
            <v>0</v>
          </cell>
          <cell r="AD480">
            <v>0</v>
          </cell>
          <cell r="AE480">
            <v>116610</v>
          </cell>
          <cell r="AF480">
            <v>116610</v>
          </cell>
          <cell r="AG480">
            <v>0.2</v>
          </cell>
          <cell r="AH480">
            <v>23322</v>
          </cell>
          <cell r="AI480">
            <v>0</v>
          </cell>
          <cell r="AJ480"/>
          <cell r="AK480"/>
          <cell r="AN480"/>
          <cell r="AO480"/>
          <cell r="AP480"/>
          <cell r="AR480">
            <v>23322</v>
          </cell>
          <cell r="AS480">
            <v>44078</v>
          </cell>
          <cell r="AT480">
            <v>44377</v>
          </cell>
          <cell r="AU480" t="str">
            <v>MSP with PNZ only</v>
          </cell>
          <cell r="AV480">
            <v>44077</v>
          </cell>
          <cell r="AW480" t="str">
            <v>Tam, S.</v>
          </cell>
          <cell r="BB480" t="str">
            <v>ARC0281840</v>
          </cell>
          <cell r="BC480" t="str">
            <v>X</v>
          </cell>
          <cell r="BE480" t="str">
            <v>Y</v>
          </cell>
          <cell r="BF480" t="str">
            <v>GME</v>
          </cell>
          <cell r="BG480" t="str">
            <v>hhutchison@ucsd.edu</v>
          </cell>
          <cell r="BI480">
            <v>0</v>
          </cell>
          <cell r="BK480" t="str">
            <v>Incentive</v>
          </cell>
          <cell r="BL480">
            <v>1943.5</v>
          </cell>
          <cell r="BM480">
            <v>0</v>
          </cell>
          <cell r="BN480"/>
          <cell r="BR480">
            <v>55.85</v>
          </cell>
          <cell r="BS480" t="e">
            <v>#N/A</v>
          </cell>
        </row>
        <row r="481">
          <cell r="A481">
            <v>2021</v>
          </cell>
          <cell r="B481">
            <v>319</v>
          </cell>
          <cell r="C481" t="str">
            <v>Emergency Medicine</v>
          </cell>
          <cell r="D481" t="str">
            <v>NA</v>
          </cell>
          <cell r="F481" t="str">
            <v>Tam</v>
          </cell>
          <cell r="G481" t="str">
            <v>MSP</v>
          </cell>
          <cell r="I481">
            <v>10362279</v>
          </cell>
          <cell r="J481" t="e">
            <v>#N/A</v>
          </cell>
          <cell r="K481" t="str">
            <v>Winkler, Garret</v>
          </cell>
          <cell r="L481" t="str">
            <v>Winkler</v>
          </cell>
          <cell r="M481" t="str">
            <v>Garret</v>
          </cell>
          <cell r="N481">
            <v>44013</v>
          </cell>
          <cell r="O481">
            <v>44377</v>
          </cell>
          <cell r="P481" t="str">
            <v>0772</v>
          </cell>
          <cell r="Q481" t="str">
            <v>MSP</v>
          </cell>
          <cell r="R481">
            <v>40715268</v>
          </cell>
          <cell r="S481" t="str">
            <v/>
          </cell>
          <cell r="T481" t="str">
            <v>NA</v>
          </cell>
          <cell r="V481">
            <v>116610</v>
          </cell>
          <cell r="W481">
            <v>0.2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116610</v>
          </cell>
          <cell r="AC481">
            <v>0</v>
          </cell>
          <cell r="AD481">
            <v>0</v>
          </cell>
          <cell r="AE481">
            <v>116610</v>
          </cell>
          <cell r="AF481">
            <v>116610</v>
          </cell>
          <cell r="AG481">
            <v>0.2</v>
          </cell>
          <cell r="AH481">
            <v>23322</v>
          </cell>
          <cell r="AI481">
            <v>0</v>
          </cell>
          <cell r="AJ481"/>
          <cell r="AK481"/>
          <cell r="AN481"/>
          <cell r="AO481"/>
          <cell r="AP481"/>
          <cell r="AR481">
            <v>23322</v>
          </cell>
          <cell r="AS481">
            <v>44013</v>
          </cell>
          <cell r="AT481">
            <v>44377</v>
          </cell>
          <cell r="AU481" t="str">
            <v>MSP with PNZ only</v>
          </cell>
          <cell r="AV481">
            <v>43984</v>
          </cell>
          <cell r="AW481" t="str">
            <v>Tam, S.</v>
          </cell>
          <cell r="BB481" t="str">
            <v>ARC0281856</v>
          </cell>
          <cell r="BC481" t="str">
            <v>N</v>
          </cell>
          <cell r="BE481" t="str">
            <v>Y</v>
          </cell>
          <cell r="BF481" t="str">
            <v>GME</v>
          </cell>
          <cell r="BG481" t="str">
            <v>gawinkler@ucsd.edu</v>
          </cell>
          <cell r="BI481">
            <v>0</v>
          </cell>
          <cell r="BK481" t="str">
            <v>Incentive</v>
          </cell>
          <cell r="BL481">
            <v>1943.5</v>
          </cell>
          <cell r="BM481">
            <v>0</v>
          </cell>
          <cell r="BN481"/>
          <cell r="BR481">
            <v>55.85</v>
          </cell>
          <cell r="BS481" t="e">
            <v>#N/A</v>
          </cell>
        </row>
        <row r="482">
          <cell r="A482">
            <v>2021</v>
          </cell>
          <cell r="B482">
            <v>319</v>
          </cell>
          <cell r="C482" t="str">
            <v>Emergency Medicine</v>
          </cell>
          <cell r="D482" t="str">
            <v>NA</v>
          </cell>
          <cell r="F482" t="str">
            <v>Tam</v>
          </cell>
          <cell r="G482" t="str">
            <v>MSP</v>
          </cell>
          <cell r="I482">
            <v>10362342</v>
          </cell>
          <cell r="J482" t="e">
            <v>#N/A</v>
          </cell>
          <cell r="K482" t="str">
            <v>Pineda, Miguel</v>
          </cell>
          <cell r="L482" t="str">
            <v>Pineda</v>
          </cell>
          <cell r="M482" t="str">
            <v>Miguel</v>
          </cell>
          <cell r="N482">
            <v>44013</v>
          </cell>
          <cell r="O482">
            <v>44377</v>
          </cell>
          <cell r="P482" t="str">
            <v>0772</v>
          </cell>
          <cell r="Q482" t="str">
            <v>MSP</v>
          </cell>
          <cell r="R482">
            <v>40717588</v>
          </cell>
          <cell r="S482" t="str">
            <v/>
          </cell>
          <cell r="T482" t="str">
            <v>NA</v>
          </cell>
          <cell r="V482">
            <v>116610</v>
          </cell>
          <cell r="W482">
            <v>0.2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116610</v>
          </cell>
          <cell r="AC482">
            <v>0</v>
          </cell>
          <cell r="AD482">
            <v>0</v>
          </cell>
          <cell r="AE482">
            <v>116610</v>
          </cell>
          <cell r="AF482">
            <v>116610</v>
          </cell>
          <cell r="AG482">
            <v>0.2</v>
          </cell>
          <cell r="AH482">
            <v>23322</v>
          </cell>
          <cell r="AI482">
            <v>0</v>
          </cell>
          <cell r="AJ482"/>
          <cell r="AK482"/>
          <cell r="AN482"/>
          <cell r="AO482"/>
          <cell r="AP482"/>
          <cell r="AR482">
            <v>23322</v>
          </cell>
          <cell r="AS482">
            <v>44013</v>
          </cell>
          <cell r="AT482">
            <v>44377</v>
          </cell>
          <cell r="AU482" t="str">
            <v>MSP with PNZ and PSZ</v>
          </cell>
          <cell r="AV482">
            <v>43994</v>
          </cell>
          <cell r="AW482" t="str">
            <v>Tam, S.</v>
          </cell>
          <cell r="BB482" t="str">
            <v>ARC0281853 - revised to add PSZ</v>
          </cell>
          <cell r="BC482" t="str">
            <v>N</v>
          </cell>
          <cell r="BE482" t="str">
            <v>Y</v>
          </cell>
          <cell r="BF482" t="str">
            <v>Sub 2</v>
          </cell>
          <cell r="BG482" t="str">
            <v>mpineda@ucsd.edu</v>
          </cell>
          <cell r="BI482">
            <v>0</v>
          </cell>
          <cell r="BK482" t="str">
            <v>EcoTime</v>
          </cell>
          <cell r="BL482">
            <v>1943.5</v>
          </cell>
          <cell r="BM482">
            <v>0</v>
          </cell>
          <cell r="BN482"/>
          <cell r="BR482">
            <v>55.85</v>
          </cell>
          <cell r="BS482" t="e">
            <v>#N/A</v>
          </cell>
        </row>
        <row r="483">
          <cell r="A483">
            <v>2021</v>
          </cell>
          <cell r="B483">
            <v>319</v>
          </cell>
          <cell r="C483" t="str">
            <v>Emergency Medicine</v>
          </cell>
          <cell r="D483" t="str">
            <v>NA</v>
          </cell>
          <cell r="F483" t="str">
            <v>Tam</v>
          </cell>
          <cell r="G483" t="str">
            <v>MSP</v>
          </cell>
          <cell r="H483" t="str">
            <v>Active</v>
          </cell>
          <cell r="I483">
            <v>10362577</v>
          </cell>
          <cell r="J483" t="e">
            <v>#N/A</v>
          </cell>
          <cell r="K483" t="str">
            <v>SRIHARI, PRIYA</v>
          </cell>
          <cell r="L483" t="str">
            <v>SRIHARI</v>
          </cell>
          <cell r="M483" t="str">
            <v>PRIYA</v>
          </cell>
          <cell r="N483">
            <v>44013</v>
          </cell>
          <cell r="O483">
            <v>44377</v>
          </cell>
          <cell r="P483" t="str">
            <v>0772</v>
          </cell>
          <cell r="Q483" t="str">
            <v>MSP</v>
          </cell>
          <cell r="R483">
            <v>40659958</v>
          </cell>
          <cell r="S483" t="str">
            <v/>
          </cell>
          <cell r="T483" t="str">
            <v>NA</v>
          </cell>
          <cell r="V483">
            <v>116610</v>
          </cell>
          <cell r="W483">
            <v>0.2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116610</v>
          </cell>
          <cell r="AC483">
            <v>0</v>
          </cell>
          <cell r="AD483">
            <v>0</v>
          </cell>
          <cell r="AE483">
            <v>116610</v>
          </cell>
          <cell r="AF483">
            <v>116610</v>
          </cell>
          <cell r="AG483">
            <v>0.2</v>
          </cell>
          <cell r="AH483">
            <v>23322</v>
          </cell>
          <cell r="AI483">
            <v>0</v>
          </cell>
          <cell r="AJ483"/>
          <cell r="AK483"/>
          <cell r="AN483"/>
          <cell r="AO483"/>
          <cell r="AP483"/>
          <cell r="AR483">
            <v>23322</v>
          </cell>
          <cell r="AS483">
            <v>44013</v>
          </cell>
          <cell r="AT483">
            <v>44377</v>
          </cell>
          <cell r="AU483" t="str">
            <v>MSP with PNZ only</v>
          </cell>
          <cell r="AV483">
            <v>43941</v>
          </cell>
          <cell r="AX483" t="str">
            <v>Tam, S.</v>
          </cell>
          <cell r="BB483" t="str">
            <v>ARC0273244</v>
          </cell>
          <cell r="BC483" t="str">
            <v>X</v>
          </cell>
          <cell r="BE483" t="str">
            <v>Y</v>
          </cell>
          <cell r="BF483" t="str">
            <v>GME</v>
          </cell>
          <cell r="BG483" t="str">
            <v>p1srihari@ucsd.edu</v>
          </cell>
          <cell r="BI483">
            <v>0</v>
          </cell>
          <cell r="BJ483">
            <v>31901</v>
          </cell>
          <cell r="BK483" t="str">
            <v>Incentive</v>
          </cell>
          <cell r="BL483">
            <v>1943.5</v>
          </cell>
          <cell r="BM483">
            <v>0</v>
          </cell>
          <cell r="BN483"/>
          <cell r="BR483">
            <v>55.85</v>
          </cell>
          <cell r="BS483" t="e">
            <v>#N/A</v>
          </cell>
        </row>
        <row r="484">
          <cell r="A484">
            <v>2021</v>
          </cell>
          <cell r="B484">
            <v>319</v>
          </cell>
          <cell r="C484" t="str">
            <v>Emergency Medicine</v>
          </cell>
          <cell r="D484" t="str">
            <v>NA</v>
          </cell>
          <cell r="F484" t="str">
            <v>Tam</v>
          </cell>
          <cell r="G484" t="str">
            <v>MSP</v>
          </cell>
          <cell r="H484" t="str">
            <v>Active</v>
          </cell>
          <cell r="I484">
            <v>10362674</v>
          </cell>
          <cell r="J484" t="e">
            <v>#N/A</v>
          </cell>
          <cell r="K484" t="str">
            <v>Lafree, Andrew</v>
          </cell>
          <cell r="L484" t="str">
            <v>Lafree</v>
          </cell>
          <cell r="M484" t="str">
            <v>Andrew</v>
          </cell>
          <cell r="N484">
            <v>44013</v>
          </cell>
          <cell r="O484">
            <v>44377</v>
          </cell>
          <cell r="P484" t="str">
            <v>0770</v>
          </cell>
          <cell r="Q484" t="str">
            <v>MSP</v>
          </cell>
          <cell r="R484">
            <v>40662369</v>
          </cell>
          <cell r="S484" t="str">
            <v/>
          </cell>
          <cell r="T484" t="str">
            <v>NA</v>
          </cell>
          <cell r="V484">
            <v>204042</v>
          </cell>
          <cell r="W484">
            <v>1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204042</v>
          </cell>
          <cell r="AC484">
            <v>87446</v>
          </cell>
          <cell r="AD484">
            <v>0</v>
          </cell>
          <cell r="AE484">
            <v>291488</v>
          </cell>
          <cell r="AF484">
            <v>291488</v>
          </cell>
          <cell r="AG484">
            <v>1</v>
          </cell>
          <cell r="AH484">
            <v>291488</v>
          </cell>
          <cell r="AI484">
            <v>0</v>
          </cell>
          <cell r="AJ484"/>
          <cell r="AK484"/>
          <cell r="AN484"/>
          <cell r="AO484"/>
          <cell r="AP484"/>
          <cell r="AR484">
            <v>291488</v>
          </cell>
          <cell r="AS484">
            <v>43647</v>
          </cell>
          <cell r="AT484">
            <v>44377</v>
          </cell>
          <cell r="AU484" t="str">
            <v>MSP with PNZ and PSZ</v>
          </cell>
          <cell r="AV484">
            <v>43941</v>
          </cell>
          <cell r="AW484" t="str">
            <v>Tam, S.</v>
          </cell>
          <cell r="BB484" t="str">
            <v>ARC0273595 - (salary decrease)</v>
          </cell>
          <cell r="BC484" t="str">
            <v>D</v>
          </cell>
          <cell r="BE484" t="str">
            <v>Y</v>
          </cell>
          <cell r="BF484"/>
          <cell r="BG484" t="str">
            <v>alafree@ucsd.edu</v>
          </cell>
          <cell r="BI484">
            <v>0</v>
          </cell>
          <cell r="BJ484">
            <v>31901</v>
          </cell>
          <cell r="BK484">
            <v>24290.67</v>
          </cell>
          <cell r="BL484">
            <v>17003.5</v>
          </cell>
          <cell r="BM484">
            <v>7287.17</v>
          </cell>
          <cell r="BN484"/>
          <cell r="BR484">
            <v>139.6</v>
          </cell>
          <cell r="BS484">
            <v>13641.712</v>
          </cell>
        </row>
        <row r="485">
          <cell r="A485">
            <v>2021</v>
          </cell>
          <cell r="B485">
            <v>319</v>
          </cell>
          <cell r="C485" t="str">
            <v>Emergency Medicine</v>
          </cell>
          <cell r="D485" t="str">
            <v>NA</v>
          </cell>
          <cell r="F485" t="str">
            <v>Tam</v>
          </cell>
          <cell r="G485" t="str">
            <v>MSP</v>
          </cell>
          <cell r="H485" t="str">
            <v>Active</v>
          </cell>
          <cell r="I485">
            <v>10364198</v>
          </cell>
          <cell r="J485" t="e">
            <v>#N/A</v>
          </cell>
          <cell r="K485" t="str">
            <v>Pelucio, Maria Tereza</v>
          </cell>
          <cell r="L485" t="str">
            <v>Pelucio</v>
          </cell>
          <cell r="M485" t="str">
            <v>Maria Tereza</v>
          </cell>
          <cell r="N485">
            <v>44013</v>
          </cell>
          <cell r="O485">
            <v>44377</v>
          </cell>
          <cell r="P485" t="str">
            <v>0770</v>
          </cell>
          <cell r="Q485" t="str">
            <v>MSP</v>
          </cell>
          <cell r="R485">
            <v>40657395</v>
          </cell>
          <cell r="S485" t="str">
            <v/>
          </cell>
          <cell r="T485" t="str">
            <v>NA</v>
          </cell>
          <cell r="V485">
            <v>143500</v>
          </cell>
          <cell r="W485">
            <v>0.5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143500</v>
          </cell>
          <cell r="AC485">
            <v>16300</v>
          </cell>
          <cell r="AD485">
            <v>0</v>
          </cell>
          <cell r="AE485">
            <v>159800</v>
          </cell>
          <cell r="AF485">
            <v>159800</v>
          </cell>
          <cell r="AG485">
            <v>0.5</v>
          </cell>
          <cell r="AH485">
            <v>79900</v>
          </cell>
          <cell r="AI485">
            <v>0</v>
          </cell>
          <cell r="AJ485">
            <v>43739</v>
          </cell>
          <cell r="AK485">
            <v>65381</v>
          </cell>
          <cell r="AL485" t="str">
            <v>00/01</v>
          </cell>
          <cell r="AM485">
            <v>3</v>
          </cell>
          <cell r="AN485">
            <v>39316.129999999997</v>
          </cell>
          <cell r="AO485">
            <v>49351.88</v>
          </cell>
          <cell r="AP485">
            <v>88668</v>
          </cell>
          <cell r="AR485">
            <v>168568</v>
          </cell>
          <cell r="AS485">
            <v>43647</v>
          </cell>
          <cell r="AT485">
            <v>44377</v>
          </cell>
          <cell r="AU485" t="str">
            <v>MSP with PNZ and PSZ</v>
          </cell>
          <cell r="AV485">
            <v>43941</v>
          </cell>
          <cell r="AW485" t="str">
            <v>Tam, S.</v>
          </cell>
          <cell r="BB485" t="str">
            <v>ARC0273408 - (changed salary + PNZ)</v>
          </cell>
          <cell r="BC485" t="str">
            <v>X</v>
          </cell>
          <cell r="BE485" t="str">
            <v>Y</v>
          </cell>
          <cell r="BF485"/>
          <cell r="BG485" t="str">
            <v>mpelucio@ucsd.edu</v>
          </cell>
          <cell r="BI485">
            <v>0</v>
          </cell>
          <cell r="BJ485">
            <v>31920</v>
          </cell>
          <cell r="BK485">
            <v>6658.33</v>
          </cell>
          <cell r="BL485">
            <v>5979.17</v>
          </cell>
          <cell r="BM485">
            <v>679.17</v>
          </cell>
          <cell r="BN485"/>
          <cell r="BR485">
            <v>76.53</v>
          </cell>
          <cell r="BS485">
            <v>5259.9069</v>
          </cell>
        </row>
        <row r="486">
          <cell r="A486">
            <v>2021</v>
          </cell>
          <cell r="B486">
            <v>319</v>
          </cell>
          <cell r="C486" t="str">
            <v>Emergency Medicine</v>
          </cell>
          <cell r="D486" t="str">
            <v>NA</v>
          </cell>
          <cell r="F486" t="str">
            <v>Tam</v>
          </cell>
          <cell r="G486" t="str">
            <v>MSP</v>
          </cell>
          <cell r="H486" t="str">
            <v>Active</v>
          </cell>
          <cell r="I486">
            <v>10364303</v>
          </cell>
          <cell r="J486" t="e">
            <v>#N/A</v>
          </cell>
          <cell r="K486" t="str">
            <v>Sapiro, Elaine</v>
          </cell>
          <cell r="L486" t="str">
            <v>Sapiro</v>
          </cell>
          <cell r="M486" t="str">
            <v>Elaine</v>
          </cell>
          <cell r="N486">
            <v>44013</v>
          </cell>
          <cell r="O486">
            <v>44377</v>
          </cell>
          <cell r="P486" t="str">
            <v>0772</v>
          </cell>
          <cell r="Q486" t="str">
            <v>MSP</v>
          </cell>
          <cell r="R486">
            <v>40658806</v>
          </cell>
          <cell r="S486" t="str">
            <v/>
          </cell>
          <cell r="T486" t="str">
            <v>NA</v>
          </cell>
          <cell r="V486">
            <v>105255</v>
          </cell>
          <cell r="W486">
            <v>1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105255</v>
          </cell>
          <cell r="AC486">
            <v>45109</v>
          </cell>
          <cell r="AD486">
            <v>0</v>
          </cell>
          <cell r="AE486">
            <v>150364</v>
          </cell>
          <cell r="AF486">
            <v>150364</v>
          </cell>
          <cell r="AG486">
            <v>1</v>
          </cell>
          <cell r="AH486">
            <v>150364</v>
          </cell>
          <cell r="AI486">
            <v>0</v>
          </cell>
          <cell r="AJ486"/>
          <cell r="AK486"/>
          <cell r="AN486"/>
          <cell r="AO486"/>
          <cell r="AP486"/>
          <cell r="AR486">
            <v>150364</v>
          </cell>
          <cell r="AS486">
            <v>44013</v>
          </cell>
          <cell r="AT486">
            <v>44377</v>
          </cell>
          <cell r="AU486" t="str">
            <v>MSP with PNZ and PSZ</v>
          </cell>
          <cell r="AV486">
            <v>43941</v>
          </cell>
          <cell r="BB486" t="str">
            <v>ARC0273398 - Pending PayPath actions from CT</v>
          </cell>
          <cell r="BC486" t="str">
            <v>D</v>
          </cell>
          <cell r="BE486" t="str">
            <v>Y</v>
          </cell>
          <cell r="BF486"/>
          <cell r="BG486" t="str">
            <v>esapiro@ucsd.edu</v>
          </cell>
          <cell r="BI486">
            <v>0</v>
          </cell>
          <cell r="BJ486">
            <v>31901</v>
          </cell>
          <cell r="BK486">
            <v>12530.33</v>
          </cell>
          <cell r="BL486">
            <v>8771.25</v>
          </cell>
          <cell r="BM486">
            <v>3759.08</v>
          </cell>
          <cell r="BN486"/>
          <cell r="BR486">
            <v>72.010000000000005</v>
          </cell>
          <cell r="BS486">
            <v>3630.0241000000001</v>
          </cell>
        </row>
        <row r="487">
          <cell r="A487">
            <v>2021</v>
          </cell>
          <cell r="B487">
            <v>319</v>
          </cell>
          <cell r="C487" t="str">
            <v>Emergency Medicine</v>
          </cell>
          <cell r="D487" t="str">
            <v>NA</v>
          </cell>
          <cell r="F487" t="str">
            <v>Tam</v>
          </cell>
          <cell r="G487" t="str">
            <v>MSP</v>
          </cell>
          <cell r="H487" t="str">
            <v>Active</v>
          </cell>
          <cell r="I487">
            <v>10365811</v>
          </cell>
          <cell r="J487" t="e">
            <v>#N/A</v>
          </cell>
          <cell r="K487" t="str">
            <v>Nadolski, Adam Michael</v>
          </cell>
          <cell r="L487" t="str">
            <v>Nadolski</v>
          </cell>
          <cell r="M487" t="str">
            <v>Adam M</v>
          </cell>
          <cell r="N487">
            <v>44013</v>
          </cell>
          <cell r="O487">
            <v>44377</v>
          </cell>
          <cell r="P487" t="str">
            <v>0772</v>
          </cell>
          <cell r="Q487" t="str">
            <v>MSP</v>
          </cell>
          <cell r="R487">
            <v>40657992</v>
          </cell>
          <cell r="S487" t="str">
            <v/>
          </cell>
          <cell r="T487" t="str">
            <v>NA</v>
          </cell>
          <cell r="V487">
            <v>97600</v>
          </cell>
          <cell r="W487">
            <v>1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97600</v>
          </cell>
          <cell r="AC487">
            <v>37800</v>
          </cell>
          <cell r="AD487">
            <v>0</v>
          </cell>
          <cell r="AE487">
            <v>135400</v>
          </cell>
          <cell r="AF487">
            <v>135400</v>
          </cell>
          <cell r="AG487">
            <v>1</v>
          </cell>
          <cell r="AH487">
            <v>135400</v>
          </cell>
          <cell r="AI487">
            <v>0</v>
          </cell>
          <cell r="AJ487"/>
          <cell r="AK487"/>
          <cell r="AN487"/>
          <cell r="AO487"/>
          <cell r="AP487"/>
          <cell r="AR487">
            <v>135400</v>
          </cell>
          <cell r="AS487">
            <v>43647</v>
          </cell>
          <cell r="AT487">
            <v>44377</v>
          </cell>
          <cell r="AU487" t="str">
            <v>MSP with PNZ and PSZ</v>
          </cell>
          <cell r="AV487">
            <v>43942</v>
          </cell>
          <cell r="AW487" t="str">
            <v>Tam, S.</v>
          </cell>
          <cell r="BB487" t="str">
            <v>ARC0273432 - (decrease in salary)</v>
          </cell>
          <cell r="BC487" t="str">
            <v>X</v>
          </cell>
          <cell r="BE487" t="str">
            <v>Y</v>
          </cell>
          <cell r="BF487"/>
          <cell r="BG487" t="str">
            <v>amnadolski@ucsd.edu</v>
          </cell>
          <cell r="BI487">
            <v>0</v>
          </cell>
          <cell r="BJ487">
            <v>31920</v>
          </cell>
          <cell r="BK487">
            <v>11283.33</v>
          </cell>
          <cell r="BL487">
            <v>8133.33</v>
          </cell>
          <cell r="BM487">
            <v>3150</v>
          </cell>
          <cell r="BN487"/>
          <cell r="BR487">
            <v>64.849999999999994</v>
          </cell>
          <cell r="BS487">
            <v>3031.0889999999999</v>
          </cell>
        </row>
        <row r="488">
          <cell r="A488">
            <v>2021</v>
          </cell>
          <cell r="B488">
            <v>319</v>
          </cell>
          <cell r="C488" t="str">
            <v>Emergency Medicine</v>
          </cell>
          <cell r="D488" t="str">
            <v>NA</v>
          </cell>
          <cell r="F488" t="str">
            <v>Tam</v>
          </cell>
          <cell r="G488" t="str">
            <v>MSP</v>
          </cell>
          <cell r="H488" t="str">
            <v>Active</v>
          </cell>
          <cell r="I488">
            <v>10365914</v>
          </cell>
          <cell r="J488" t="e">
            <v>#N/A</v>
          </cell>
          <cell r="K488" t="str">
            <v>Shishlov, Kirill</v>
          </cell>
          <cell r="L488" t="str">
            <v>Shishlov</v>
          </cell>
          <cell r="M488" t="str">
            <v>Kirill</v>
          </cell>
          <cell r="N488">
            <v>44013</v>
          </cell>
          <cell r="O488">
            <v>44377</v>
          </cell>
          <cell r="P488" t="str">
            <v>0770</v>
          </cell>
          <cell r="Q488" t="str">
            <v>MSP</v>
          </cell>
          <cell r="R488">
            <v>40659427</v>
          </cell>
          <cell r="S488" t="str">
            <v/>
          </cell>
          <cell r="T488" t="str">
            <v>NA</v>
          </cell>
          <cell r="V488">
            <v>164710</v>
          </cell>
          <cell r="W488">
            <v>1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164710</v>
          </cell>
          <cell r="AC488">
            <v>70590</v>
          </cell>
          <cell r="AD488">
            <v>0</v>
          </cell>
          <cell r="AE488">
            <v>235300</v>
          </cell>
          <cell r="AF488">
            <v>235300</v>
          </cell>
          <cell r="AG488">
            <v>1</v>
          </cell>
          <cell r="AH488">
            <v>235300</v>
          </cell>
          <cell r="AI488">
            <v>0</v>
          </cell>
          <cell r="AJ488"/>
          <cell r="AK488"/>
          <cell r="AN488"/>
          <cell r="AO488"/>
          <cell r="AP488"/>
          <cell r="AR488">
            <v>235300</v>
          </cell>
          <cell r="AS488">
            <v>44013</v>
          </cell>
          <cell r="AT488">
            <v>44377</v>
          </cell>
          <cell r="AU488" t="str">
            <v>MSP with PNZ and PSZ</v>
          </cell>
          <cell r="AV488">
            <v>43942</v>
          </cell>
          <cell r="AW488" t="str">
            <v>Tam, S.</v>
          </cell>
          <cell r="BB488" t="str">
            <v>ARC0273464 - Grade D - Salary Decrease + PNZ</v>
          </cell>
          <cell r="BC488" t="str">
            <v>D</v>
          </cell>
          <cell r="BE488" t="str">
            <v>Y</v>
          </cell>
          <cell r="BF488"/>
          <cell r="BG488" t="str">
            <v>kshishlov@ucsd.edu</v>
          </cell>
          <cell r="BI488">
            <v>0</v>
          </cell>
          <cell r="BJ488">
            <v>31901</v>
          </cell>
          <cell r="BK488">
            <v>19608.330000000002</v>
          </cell>
          <cell r="BL488">
            <v>13725.83</v>
          </cell>
          <cell r="BM488">
            <v>5882.5</v>
          </cell>
          <cell r="BN488"/>
          <cell r="BR488">
            <v>112.69</v>
          </cell>
          <cell r="BS488">
            <v>8888.9871999999996</v>
          </cell>
        </row>
        <row r="489">
          <cell r="A489">
            <v>2021</v>
          </cell>
          <cell r="B489">
            <v>319</v>
          </cell>
          <cell r="C489" t="str">
            <v>Emergency Medicine</v>
          </cell>
          <cell r="D489" t="str">
            <v>NA</v>
          </cell>
          <cell r="F489" t="str">
            <v>Tam</v>
          </cell>
          <cell r="G489" t="str">
            <v>MSP</v>
          </cell>
          <cell r="H489" t="str">
            <v>Active</v>
          </cell>
          <cell r="I489">
            <v>10366711</v>
          </cell>
          <cell r="J489" t="e">
            <v>#N/A</v>
          </cell>
          <cell r="K489" t="str">
            <v>SMYRES, CAMERON SCOTT</v>
          </cell>
          <cell r="L489" t="str">
            <v>SMYRES</v>
          </cell>
          <cell r="M489" t="str">
            <v>CAMERON</v>
          </cell>
          <cell r="N489">
            <v>44013</v>
          </cell>
          <cell r="O489">
            <v>44377</v>
          </cell>
          <cell r="P489" t="str">
            <v>0771</v>
          </cell>
          <cell r="Q489" t="str">
            <v>MSP</v>
          </cell>
          <cell r="R489">
            <v>40659717</v>
          </cell>
          <cell r="S489" t="str">
            <v/>
          </cell>
          <cell r="T489" t="str">
            <v>NA</v>
          </cell>
          <cell r="V489">
            <v>181642</v>
          </cell>
          <cell r="W489">
            <v>1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181642</v>
          </cell>
          <cell r="AC489">
            <v>77846</v>
          </cell>
          <cell r="AD489">
            <v>0</v>
          </cell>
          <cell r="AE489">
            <v>259488</v>
          </cell>
          <cell r="AF489">
            <v>259488</v>
          </cell>
          <cell r="AG489">
            <v>1</v>
          </cell>
          <cell r="AH489">
            <v>259488</v>
          </cell>
          <cell r="AI489">
            <v>0</v>
          </cell>
          <cell r="AJ489"/>
          <cell r="AK489"/>
          <cell r="AN489"/>
          <cell r="AO489"/>
          <cell r="AP489"/>
          <cell r="AR489">
            <v>259488</v>
          </cell>
          <cell r="AS489">
            <v>44013</v>
          </cell>
          <cell r="AT489">
            <v>44377</v>
          </cell>
          <cell r="AU489" t="str">
            <v>MSP with PNZ and PSZ</v>
          </cell>
          <cell r="AV489">
            <v>43941</v>
          </cell>
          <cell r="AW489" t="str">
            <v>Tam, S.</v>
          </cell>
          <cell r="BB489" t="str">
            <v>ARC0273590 - decrease in salary + PNZ</v>
          </cell>
          <cell r="BC489" t="str">
            <v>X</v>
          </cell>
          <cell r="BE489" t="str">
            <v>Y</v>
          </cell>
          <cell r="BF489"/>
          <cell r="BG489" t="str">
            <v>csmyres@ucsd.edu</v>
          </cell>
          <cell r="BI489">
            <v>0</v>
          </cell>
          <cell r="BJ489">
            <v>31920</v>
          </cell>
          <cell r="BK489">
            <v>21624</v>
          </cell>
          <cell r="BL489">
            <v>15136.83</v>
          </cell>
          <cell r="BM489">
            <v>6487.17</v>
          </cell>
          <cell r="BN489"/>
          <cell r="BR489">
            <v>124.28</v>
          </cell>
          <cell r="BS489">
            <v>10811.117199999999</v>
          </cell>
        </row>
        <row r="490">
          <cell r="A490">
            <v>2021</v>
          </cell>
          <cell r="B490">
            <v>319</v>
          </cell>
          <cell r="C490" t="str">
            <v>Emergency Medicine</v>
          </cell>
          <cell r="D490" t="str">
            <v>NA</v>
          </cell>
          <cell r="F490" t="str">
            <v>Tam</v>
          </cell>
          <cell r="G490" t="str">
            <v>MSP</v>
          </cell>
          <cell r="H490" t="str">
            <v>Active</v>
          </cell>
          <cell r="I490">
            <v>10366722</v>
          </cell>
          <cell r="J490" t="e">
            <v>#N/A</v>
          </cell>
          <cell r="K490" t="str">
            <v>Rudolf, Frances Elizabeth</v>
          </cell>
          <cell r="L490" t="str">
            <v>Rudolf</v>
          </cell>
          <cell r="M490" t="str">
            <v>Frances</v>
          </cell>
          <cell r="N490">
            <v>44013</v>
          </cell>
          <cell r="O490">
            <v>44377</v>
          </cell>
          <cell r="P490" t="str">
            <v>0771</v>
          </cell>
          <cell r="Q490" t="str">
            <v>MSP</v>
          </cell>
          <cell r="R490">
            <v>40659726</v>
          </cell>
          <cell r="S490" t="str">
            <v/>
          </cell>
          <cell r="T490" t="str">
            <v>NA</v>
          </cell>
          <cell r="V490">
            <v>143080</v>
          </cell>
          <cell r="W490">
            <v>1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143080</v>
          </cell>
          <cell r="AC490">
            <v>61320</v>
          </cell>
          <cell r="AD490">
            <v>0</v>
          </cell>
          <cell r="AE490">
            <v>204400</v>
          </cell>
          <cell r="AF490">
            <v>204400</v>
          </cell>
          <cell r="AG490">
            <v>1</v>
          </cell>
          <cell r="AH490">
            <v>204400</v>
          </cell>
          <cell r="AI490">
            <v>0</v>
          </cell>
          <cell r="AJ490"/>
          <cell r="AK490"/>
          <cell r="AN490"/>
          <cell r="AO490"/>
          <cell r="AP490"/>
          <cell r="AR490">
            <v>204400</v>
          </cell>
          <cell r="AS490">
            <v>44013</v>
          </cell>
          <cell r="AT490">
            <v>44377</v>
          </cell>
          <cell r="AU490" t="str">
            <v>MSP with PNZ and PSZ</v>
          </cell>
          <cell r="AV490">
            <v>43957</v>
          </cell>
          <cell r="BB490" t="str">
            <v>ARC0273533 - change in effort/TC/decrease in salary</v>
          </cell>
          <cell r="BC490" t="str">
            <v>X</v>
          </cell>
          <cell r="BE490" t="str">
            <v>Y</v>
          </cell>
          <cell r="BF490"/>
          <cell r="BG490" t="str">
            <v>frudolf@ucsd.edu</v>
          </cell>
          <cell r="BI490">
            <v>0</v>
          </cell>
          <cell r="BJ490">
            <v>31920</v>
          </cell>
          <cell r="BK490">
            <v>17033.330000000002</v>
          </cell>
          <cell r="BL490">
            <v>11923.33</v>
          </cell>
          <cell r="BM490">
            <v>5110</v>
          </cell>
          <cell r="BN490"/>
          <cell r="BR490">
            <v>97.89</v>
          </cell>
          <cell r="BS490">
            <v>6707.4227999999994</v>
          </cell>
        </row>
        <row r="491">
          <cell r="A491">
            <v>2021</v>
          </cell>
          <cell r="B491">
            <v>319</v>
          </cell>
          <cell r="C491" t="str">
            <v>Emergency Medicine</v>
          </cell>
          <cell r="D491" t="str">
            <v>NA</v>
          </cell>
          <cell r="F491" t="str">
            <v>Tam</v>
          </cell>
          <cell r="G491" t="str">
            <v>MSP</v>
          </cell>
          <cell r="H491" t="str">
            <v>Active</v>
          </cell>
          <cell r="I491">
            <v>10367458</v>
          </cell>
          <cell r="J491" t="e">
            <v>#N/A</v>
          </cell>
          <cell r="K491" t="str">
            <v>Guittard, Jesse Albert</v>
          </cell>
          <cell r="L491" t="str">
            <v>Guittard</v>
          </cell>
          <cell r="M491" t="str">
            <v>Jesse</v>
          </cell>
          <cell r="N491">
            <v>44013</v>
          </cell>
          <cell r="O491">
            <v>44377</v>
          </cell>
          <cell r="P491" t="str">
            <v>0772</v>
          </cell>
          <cell r="Q491" t="str">
            <v>MSP</v>
          </cell>
          <cell r="R491">
            <v>40653616</v>
          </cell>
          <cell r="S491" t="str">
            <v/>
          </cell>
          <cell r="T491" t="str">
            <v>NA</v>
          </cell>
          <cell r="V491">
            <v>111911</v>
          </cell>
          <cell r="W491">
            <v>0.63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111911</v>
          </cell>
          <cell r="AC491">
            <v>47962</v>
          </cell>
          <cell r="AD491">
            <v>0</v>
          </cell>
          <cell r="AE491">
            <v>159873</v>
          </cell>
          <cell r="AF491">
            <v>159873</v>
          </cell>
          <cell r="AG491">
            <v>0.63</v>
          </cell>
          <cell r="AH491">
            <v>100719.99</v>
          </cell>
          <cell r="AI491">
            <v>0</v>
          </cell>
          <cell r="AJ491"/>
          <cell r="AK491"/>
          <cell r="AN491"/>
          <cell r="AO491"/>
          <cell r="AP491"/>
          <cell r="AR491">
            <v>100719.99</v>
          </cell>
          <cell r="AS491">
            <v>43647</v>
          </cell>
          <cell r="AT491">
            <v>44377</v>
          </cell>
          <cell r="AU491" t="str">
            <v>MSP with PNZ and PSZ</v>
          </cell>
          <cell r="AV491">
            <v>43941</v>
          </cell>
          <cell r="BB491" t="str">
            <v>ARC0273572 - pending Paypath actions from CT (salary decrease + added PNZ)</v>
          </cell>
          <cell r="BC491" t="str">
            <v>X</v>
          </cell>
          <cell r="BE491" t="str">
            <v>Y</v>
          </cell>
          <cell r="BF491"/>
          <cell r="BG491" t="str">
            <v>jguittard@ucsd.edu</v>
          </cell>
          <cell r="BI491">
            <v>0</v>
          </cell>
          <cell r="BJ491">
            <v>31920</v>
          </cell>
          <cell r="BK491">
            <v>8393.33</v>
          </cell>
          <cell r="BL491">
            <v>5875.33</v>
          </cell>
          <cell r="BM491">
            <v>2518.0100000000002</v>
          </cell>
          <cell r="BN491"/>
          <cell r="BR491">
            <v>76.569999999999993</v>
          </cell>
          <cell r="BS491">
            <v>4104.152</v>
          </cell>
        </row>
        <row r="492">
          <cell r="A492">
            <v>2021</v>
          </cell>
          <cell r="B492">
            <v>319</v>
          </cell>
          <cell r="C492" t="str">
            <v>Emergency Medicine</v>
          </cell>
          <cell r="D492" t="str">
            <v>NA</v>
          </cell>
          <cell r="F492" t="str">
            <v>Tam</v>
          </cell>
          <cell r="G492" t="str">
            <v>MSP</v>
          </cell>
          <cell r="H492" t="str">
            <v>Active</v>
          </cell>
          <cell r="I492">
            <v>10367609</v>
          </cell>
          <cell r="J492" t="e">
            <v>#N/A</v>
          </cell>
          <cell r="K492" t="str">
            <v>Mostamand, Fraidoon</v>
          </cell>
          <cell r="L492" t="str">
            <v>Mostamand</v>
          </cell>
          <cell r="M492" t="str">
            <v>Fraidoon</v>
          </cell>
          <cell r="N492">
            <v>44013</v>
          </cell>
          <cell r="O492">
            <v>44377</v>
          </cell>
          <cell r="P492" t="str">
            <v>0771</v>
          </cell>
          <cell r="Q492" t="str">
            <v>MSP</v>
          </cell>
          <cell r="R492">
            <v>40656246</v>
          </cell>
          <cell r="S492" t="str">
            <v/>
          </cell>
          <cell r="T492" t="str">
            <v>NA</v>
          </cell>
          <cell r="V492">
            <v>133815</v>
          </cell>
          <cell r="W492">
            <v>1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133815</v>
          </cell>
          <cell r="AC492">
            <v>57349</v>
          </cell>
          <cell r="AD492">
            <v>0</v>
          </cell>
          <cell r="AE492">
            <v>191164</v>
          </cell>
          <cell r="AF492">
            <v>191164</v>
          </cell>
          <cell r="AG492">
            <v>1</v>
          </cell>
          <cell r="AH492">
            <v>191164</v>
          </cell>
          <cell r="AI492">
            <v>0</v>
          </cell>
          <cell r="AJ492"/>
          <cell r="AK492"/>
          <cell r="AN492"/>
          <cell r="AO492"/>
          <cell r="AP492"/>
          <cell r="AR492">
            <v>191164</v>
          </cell>
          <cell r="AS492">
            <v>44013</v>
          </cell>
          <cell r="AT492">
            <v>44377</v>
          </cell>
          <cell r="AU492" t="str">
            <v>MSP with PNZ and PSZ</v>
          </cell>
          <cell r="AV492">
            <v>43942</v>
          </cell>
          <cell r="AW492" t="str">
            <v>Tam, S.</v>
          </cell>
          <cell r="BB492" t="str">
            <v>ARC0273454 Grade C, Change in TC, Decrease in Salary + PNZ</v>
          </cell>
          <cell r="BC492" t="str">
            <v>D</v>
          </cell>
          <cell r="BE492" t="str">
            <v>Y</v>
          </cell>
          <cell r="BF492"/>
          <cell r="BG492" t="str">
            <v>fmostamand@ucsd.edu</v>
          </cell>
          <cell r="BI492">
            <v>0</v>
          </cell>
          <cell r="BJ492">
            <v>31901</v>
          </cell>
          <cell r="BK492">
            <v>15930.33</v>
          </cell>
          <cell r="BL492">
            <v>11151.25</v>
          </cell>
          <cell r="BM492">
            <v>4779.08</v>
          </cell>
          <cell r="BN492"/>
          <cell r="BR492">
            <v>91.55</v>
          </cell>
          <cell r="BS492">
            <v>5867.4395000000004</v>
          </cell>
        </row>
        <row r="493">
          <cell r="A493">
            <v>2021</v>
          </cell>
          <cell r="B493">
            <v>319</v>
          </cell>
          <cell r="C493" t="str">
            <v>Emergency Medicine</v>
          </cell>
          <cell r="D493" t="str">
            <v>NA</v>
          </cell>
          <cell r="F493" t="str">
            <v>Tam</v>
          </cell>
          <cell r="G493" t="str">
            <v>MSP</v>
          </cell>
          <cell r="H493" t="str">
            <v>Active</v>
          </cell>
          <cell r="I493">
            <v>10368102</v>
          </cell>
          <cell r="J493" t="e">
            <v>#N/A</v>
          </cell>
          <cell r="K493" t="str">
            <v>Mukau, Leslie</v>
          </cell>
          <cell r="L493" t="str">
            <v>Mukau</v>
          </cell>
          <cell r="M493" t="str">
            <v>Leslie</v>
          </cell>
          <cell r="N493">
            <v>44013</v>
          </cell>
          <cell r="O493">
            <v>44377</v>
          </cell>
          <cell r="P493" t="str">
            <v>0772</v>
          </cell>
          <cell r="Q493" t="str">
            <v>MSP</v>
          </cell>
          <cell r="R493">
            <v>40656346</v>
          </cell>
          <cell r="S493" t="str">
            <v/>
          </cell>
          <cell r="T493" t="str">
            <v>NA</v>
          </cell>
          <cell r="V493">
            <v>152880</v>
          </cell>
          <cell r="W493">
            <v>1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152880</v>
          </cell>
          <cell r="AC493">
            <v>65520</v>
          </cell>
          <cell r="AD493">
            <v>0</v>
          </cell>
          <cell r="AE493">
            <v>218400</v>
          </cell>
          <cell r="AF493">
            <v>218400</v>
          </cell>
          <cell r="AG493">
            <v>1</v>
          </cell>
          <cell r="AH493">
            <v>218400</v>
          </cell>
          <cell r="AI493">
            <v>0</v>
          </cell>
          <cell r="AJ493"/>
          <cell r="AK493"/>
          <cell r="AN493"/>
          <cell r="AO493"/>
          <cell r="AP493"/>
          <cell r="AR493">
            <v>218400</v>
          </cell>
          <cell r="AS493">
            <v>44013</v>
          </cell>
          <cell r="AT493">
            <v>44377</v>
          </cell>
          <cell r="AU493" t="str">
            <v>MSP with PNZ and PSZ</v>
          </cell>
          <cell r="AV493">
            <v>43941</v>
          </cell>
          <cell r="AW493" t="str">
            <v>Tam, S.</v>
          </cell>
          <cell r="BB493" t="str">
            <v>ARC0273591 decrease in salary &amp; change in TC</v>
          </cell>
          <cell r="BC493" t="str">
            <v>D</v>
          </cell>
          <cell r="BE493" t="str">
            <v>Y</v>
          </cell>
          <cell r="BF493"/>
          <cell r="BG493" t="str">
            <v>lmukau@ucsd.edu</v>
          </cell>
          <cell r="BI493">
            <v>0</v>
          </cell>
          <cell r="BJ493">
            <v>31901</v>
          </cell>
          <cell r="BK493">
            <v>18200</v>
          </cell>
          <cell r="BL493">
            <v>12740</v>
          </cell>
          <cell r="BM493">
            <v>5460</v>
          </cell>
          <cell r="BN493"/>
          <cell r="BR493">
            <v>104.6</v>
          </cell>
          <cell r="BS493">
            <v>7658.8119999999999</v>
          </cell>
        </row>
        <row r="494">
          <cell r="A494">
            <v>2021</v>
          </cell>
          <cell r="B494">
            <v>319</v>
          </cell>
          <cell r="C494" t="str">
            <v>Emergency Medicine</v>
          </cell>
          <cell r="D494" t="str">
            <v>NA</v>
          </cell>
          <cell r="F494" t="str">
            <v>Tam</v>
          </cell>
          <cell r="G494" t="str">
            <v>MSP</v>
          </cell>
          <cell r="H494" t="str">
            <v>Active</v>
          </cell>
          <cell r="I494">
            <v>10368165</v>
          </cell>
          <cell r="J494" t="e">
            <v>#N/A</v>
          </cell>
          <cell r="K494" t="str">
            <v>Kajitani, Kari</v>
          </cell>
          <cell r="L494" t="str">
            <v>Kajitani</v>
          </cell>
          <cell r="M494" t="str">
            <v>Kari</v>
          </cell>
          <cell r="N494">
            <v>44013</v>
          </cell>
          <cell r="O494">
            <v>44377</v>
          </cell>
          <cell r="P494" t="str">
            <v>0770</v>
          </cell>
          <cell r="Q494" t="str">
            <v>MSP</v>
          </cell>
          <cell r="R494">
            <v>40656396</v>
          </cell>
          <cell r="S494" t="str">
            <v/>
          </cell>
          <cell r="T494" t="str">
            <v>NA</v>
          </cell>
          <cell r="V494">
            <v>181636</v>
          </cell>
          <cell r="W494">
            <v>1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181636</v>
          </cell>
          <cell r="AC494">
            <v>77844</v>
          </cell>
          <cell r="AD494">
            <v>0</v>
          </cell>
          <cell r="AE494">
            <v>259480</v>
          </cell>
          <cell r="AF494">
            <v>259480</v>
          </cell>
          <cell r="AG494">
            <v>1</v>
          </cell>
          <cell r="AH494">
            <v>259480</v>
          </cell>
          <cell r="AI494">
            <v>0</v>
          </cell>
          <cell r="AJ494"/>
          <cell r="AK494"/>
          <cell r="AN494"/>
          <cell r="AO494"/>
          <cell r="AP494"/>
          <cell r="AR494">
            <v>259480</v>
          </cell>
          <cell r="AS494">
            <v>44013</v>
          </cell>
          <cell r="AT494">
            <v>44377</v>
          </cell>
          <cell r="AU494" t="str">
            <v>MSP with PNZ and PSZ</v>
          </cell>
          <cell r="AV494">
            <v>43941</v>
          </cell>
          <cell r="AW494" t="str">
            <v>Tam, S.</v>
          </cell>
          <cell r="BB494" t="str">
            <v>ARC0273568 (decrease in salary + PNZ)</v>
          </cell>
          <cell r="BC494" t="str">
            <v>D</v>
          </cell>
          <cell r="BE494" t="str">
            <v>Y</v>
          </cell>
          <cell r="BF494"/>
          <cell r="BG494" t="str">
            <v>kkajitani@ucsd.edu</v>
          </cell>
          <cell r="BI494">
            <v>0</v>
          </cell>
          <cell r="BJ494">
            <v>31901</v>
          </cell>
          <cell r="BK494">
            <v>21623.33</v>
          </cell>
          <cell r="BL494">
            <v>15136.33</v>
          </cell>
          <cell r="BM494">
            <v>6487</v>
          </cell>
          <cell r="BN494"/>
          <cell r="BR494">
            <v>124.27</v>
          </cell>
          <cell r="BS494">
            <v>10810.247299999999</v>
          </cell>
        </row>
        <row r="495">
          <cell r="A495">
            <v>2021</v>
          </cell>
          <cell r="B495">
            <v>319</v>
          </cell>
          <cell r="C495" t="str">
            <v>Emergency Medicine</v>
          </cell>
          <cell r="D495" t="str">
            <v>NA</v>
          </cell>
          <cell r="F495" t="str">
            <v>Tam</v>
          </cell>
          <cell r="G495" t="str">
            <v>MSP</v>
          </cell>
          <cell r="H495" t="str">
            <v>Active</v>
          </cell>
          <cell r="I495">
            <v>10368632</v>
          </cell>
          <cell r="J495" t="e">
            <v>#N/A</v>
          </cell>
          <cell r="K495" t="str">
            <v>Neath, Sean-Xavier</v>
          </cell>
          <cell r="L495" t="str">
            <v>Neath</v>
          </cell>
          <cell r="M495" t="str">
            <v>Sean-Xavier</v>
          </cell>
          <cell r="N495">
            <v>44013</v>
          </cell>
          <cell r="O495">
            <v>44377</v>
          </cell>
          <cell r="P495" t="str">
            <v>0771</v>
          </cell>
          <cell r="Q495" t="str">
            <v>MSP</v>
          </cell>
          <cell r="R495">
            <v>40656473</v>
          </cell>
          <cell r="S495" t="str">
            <v/>
          </cell>
          <cell r="T495" t="str">
            <v>NA</v>
          </cell>
          <cell r="V495">
            <v>126807</v>
          </cell>
          <cell r="W495">
            <v>1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126807</v>
          </cell>
          <cell r="AC495">
            <v>54346</v>
          </cell>
          <cell r="AD495">
            <v>0</v>
          </cell>
          <cell r="AE495">
            <v>181153</v>
          </cell>
          <cell r="AF495">
            <v>181153</v>
          </cell>
          <cell r="AG495">
            <v>1</v>
          </cell>
          <cell r="AH495">
            <v>181153</v>
          </cell>
          <cell r="AI495">
            <v>0</v>
          </cell>
          <cell r="AJ495"/>
          <cell r="AK495"/>
          <cell r="AN495"/>
          <cell r="AO495"/>
          <cell r="AP495"/>
          <cell r="AR495">
            <v>181153</v>
          </cell>
          <cell r="AS495">
            <v>44013</v>
          </cell>
          <cell r="AT495">
            <v>44377</v>
          </cell>
          <cell r="AU495" t="str">
            <v>MSP with PNZ and PSZ</v>
          </cell>
          <cell r="AV495">
            <v>43943</v>
          </cell>
          <cell r="AW495" t="str">
            <v>Tam, S.</v>
          </cell>
          <cell r="BB495" t="str">
            <v>ARC0273448 - increase in salary</v>
          </cell>
          <cell r="BC495" t="str">
            <v>D</v>
          </cell>
          <cell r="BE495" t="str">
            <v>Y</v>
          </cell>
          <cell r="BF495"/>
          <cell r="BG495" t="str">
            <v>sxneath@ucsd.edu</v>
          </cell>
          <cell r="BI495">
            <v>0</v>
          </cell>
          <cell r="BJ495">
            <v>31901</v>
          </cell>
          <cell r="BK495">
            <v>15096.08</v>
          </cell>
          <cell r="BL495">
            <v>10567.25</v>
          </cell>
          <cell r="BM495">
            <v>4528.83</v>
          </cell>
          <cell r="BN495"/>
          <cell r="BR495">
            <v>86.76</v>
          </cell>
          <cell r="BS495">
            <v>5268.9348</v>
          </cell>
        </row>
        <row r="496">
          <cell r="A496">
            <v>2021</v>
          </cell>
          <cell r="B496">
            <v>319</v>
          </cell>
          <cell r="C496" t="str">
            <v>Emergency Medicine</v>
          </cell>
          <cell r="D496" t="str">
            <v>NA</v>
          </cell>
          <cell r="F496" t="str">
            <v>Tam</v>
          </cell>
          <cell r="G496" t="str">
            <v>MSP</v>
          </cell>
          <cell r="H496" t="str">
            <v>Active</v>
          </cell>
          <cell r="I496">
            <v>10369712</v>
          </cell>
          <cell r="J496" t="e">
            <v>#N/A</v>
          </cell>
          <cell r="K496" t="str">
            <v>ONTIVEROS, SAM TOMAS</v>
          </cell>
          <cell r="L496" t="str">
            <v>ONTIVEROS</v>
          </cell>
          <cell r="M496" t="str">
            <v>SAM</v>
          </cell>
          <cell r="N496">
            <v>44013</v>
          </cell>
          <cell r="O496">
            <v>44377</v>
          </cell>
          <cell r="P496" t="str">
            <v>0772</v>
          </cell>
          <cell r="Q496" t="str">
            <v>MSP</v>
          </cell>
          <cell r="R496">
            <v>40656961</v>
          </cell>
          <cell r="S496" t="str">
            <v/>
          </cell>
          <cell r="T496" t="str">
            <v>NA</v>
          </cell>
          <cell r="V496">
            <v>116610</v>
          </cell>
          <cell r="W496">
            <v>0.2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116610</v>
          </cell>
          <cell r="AC496">
            <v>0</v>
          </cell>
          <cell r="AD496">
            <v>0</v>
          </cell>
          <cell r="AE496">
            <v>116610</v>
          </cell>
          <cell r="AF496">
            <v>116610</v>
          </cell>
          <cell r="AG496">
            <v>0.2</v>
          </cell>
          <cell r="AH496">
            <v>23322</v>
          </cell>
          <cell r="AI496">
            <v>0</v>
          </cell>
          <cell r="AJ496"/>
          <cell r="AK496"/>
          <cell r="AN496"/>
          <cell r="AO496"/>
          <cell r="AP496"/>
          <cell r="AR496">
            <v>23322</v>
          </cell>
          <cell r="AS496">
            <v>44013</v>
          </cell>
          <cell r="AT496">
            <v>44377</v>
          </cell>
          <cell r="AU496" t="str">
            <v>MSP with PNZ only</v>
          </cell>
          <cell r="AV496">
            <v>43997</v>
          </cell>
          <cell r="BB496" t="str">
            <v>ARC0273266</v>
          </cell>
          <cell r="BC496" t="str">
            <v>X</v>
          </cell>
          <cell r="BE496" t="str">
            <v>Y</v>
          </cell>
          <cell r="BF496" t="str">
            <v>GME</v>
          </cell>
          <cell r="BG496" t="str">
            <v>sontiveros@ucsd.edu</v>
          </cell>
          <cell r="BI496">
            <v>0</v>
          </cell>
          <cell r="BJ496">
            <v>31901</v>
          </cell>
          <cell r="BK496" t="str">
            <v>Incentive</v>
          </cell>
          <cell r="BL496">
            <v>1943.5</v>
          </cell>
          <cell r="BM496">
            <v>0</v>
          </cell>
          <cell r="BN496"/>
          <cell r="BR496">
            <v>55.85</v>
          </cell>
          <cell r="BS496" t="e">
            <v>#N/A</v>
          </cell>
        </row>
        <row r="497">
          <cell r="A497">
            <v>2021</v>
          </cell>
          <cell r="B497">
            <v>319</v>
          </cell>
          <cell r="C497" t="str">
            <v>Emergency Medicine</v>
          </cell>
          <cell r="D497" t="str">
            <v>NA</v>
          </cell>
          <cell r="F497" t="str">
            <v>Tam</v>
          </cell>
          <cell r="G497" t="str">
            <v>MSP</v>
          </cell>
          <cell r="H497" t="str">
            <v>Active</v>
          </cell>
          <cell r="I497">
            <v>10369933</v>
          </cell>
          <cell r="J497" t="e">
            <v>#N/A</v>
          </cell>
          <cell r="K497" t="str">
            <v>Anderson, Caesar A</v>
          </cell>
          <cell r="L497" t="str">
            <v>Anderson</v>
          </cell>
          <cell r="M497" t="str">
            <v>Caesar</v>
          </cell>
          <cell r="N497">
            <v>44013</v>
          </cell>
          <cell r="O497">
            <v>44377</v>
          </cell>
          <cell r="P497" t="str">
            <v>0771</v>
          </cell>
          <cell r="Q497" t="str">
            <v>MSP</v>
          </cell>
          <cell r="R497">
            <v>40649032</v>
          </cell>
          <cell r="S497" t="str">
            <v/>
          </cell>
          <cell r="T497" t="str">
            <v>NA</v>
          </cell>
          <cell r="V497">
            <v>148330</v>
          </cell>
          <cell r="W497">
            <v>1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148330</v>
          </cell>
          <cell r="AC497">
            <v>63570</v>
          </cell>
          <cell r="AD497">
            <v>0</v>
          </cell>
          <cell r="AE497">
            <v>211900</v>
          </cell>
          <cell r="AF497">
            <v>211900</v>
          </cell>
          <cell r="AG497">
            <v>1</v>
          </cell>
          <cell r="AH497">
            <v>211900</v>
          </cell>
          <cell r="AI497">
            <v>0</v>
          </cell>
          <cell r="AJ497"/>
          <cell r="AK497"/>
          <cell r="AN497"/>
          <cell r="AO497"/>
          <cell r="AP497"/>
          <cell r="AR497">
            <v>211900</v>
          </cell>
          <cell r="AS497">
            <v>43647</v>
          </cell>
          <cell r="AT497">
            <v>44377</v>
          </cell>
          <cell r="AU497" t="str">
            <v>MSP with PNZ and PSZ</v>
          </cell>
          <cell r="AV497">
            <v>43940</v>
          </cell>
          <cell r="AW497" t="str">
            <v>Tam, S.</v>
          </cell>
          <cell r="BB497" t="str">
            <v>ARC0273526 MSP renewal + PNZ</v>
          </cell>
          <cell r="BC497" t="str">
            <v>D</v>
          </cell>
          <cell r="BE497" t="str">
            <v>Y</v>
          </cell>
          <cell r="BF497"/>
          <cell r="BG497" t="str">
            <v>aacaesar@ucsd.edu</v>
          </cell>
          <cell r="BI497">
            <v>0</v>
          </cell>
          <cell r="BJ497">
            <v>31901</v>
          </cell>
          <cell r="BK497">
            <v>17658.330000000002</v>
          </cell>
          <cell r="BL497">
            <v>12360.83</v>
          </cell>
          <cell r="BM497">
            <v>5297.5</v>
          </cell>
          <cell r="BN497"/>
          <cell r="BR497">
            <v>101.48</v>
          </cell>
          <cell r="BS497">
            <v>7209.1392000000005</v>
          </cell>
        </row>
        <row r="498">
          <cell r="A498">
            <v>2021</v>
          </cell>
          <cell r="B498">
            <v>319</v>
          </cell>
          <cell r="C498" t="str">
            <v>Emergency Medicine</v>
          </cell>
          <cell r="D498" t="str">
            <v>NA</v>
          </cell>
          <cell r="F498" t="str">
            <v>Tam</v>
          </cell>
          <cell r="G498" t="str">
            <v>MSP</v>
          </cell>
          <cell r="H498" t="str">
            <v>Active</v>
          </cell>
          <cell r="I498">
            <v>10370329</v>
          </cell>
          <cell r="J498" t="e">
            <v>#N/A</v>
          </cell>
          <cell r="K498" t="str">
            <v>Brice, Jessica Alexandra</v>
          </cell>
          <cell r="L498" t="str">
            <v>Brice</v>
          </cell>
          <cell r="M498" t="str">
            <v>Jessica</v>
          </cell>
          <cell r="N498">
            <v>44013</v>
          </cell>
          <cell r="O498">
            <v>44377</v>
          </cell>
          <cell r="P498" t="str">
            <v>0771</v>
          </cell>
          <cell r="Q498" t="str">
            <v>MSP</v>
          </cell>
          <cell r="R498">
            <v>40666568</v>
          </cell>
          <cell r="S498" t="str">
            <v/>
          </cell>
          <cell r="T498" t="str">
            <v>NA</v>
          </cell>
          <cell r="V498">
            <v>162610</v>
          </cell>
          <cell r="W498">
            <v>1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162610</v>
          </cell>
          <cell r="AC498">
            <v>69690</v>
          </cell>
          <cell r="AD498">
            <v>0</v>
          </cell>
          <cell r="AE498">
            <v>232300</v>
          </cell>
          <cell r="AF498">
            <v>232300</v>
          </cell>
          <cell r="AG498">
            <v>1</v>
          </cell>
          <cell r="AH498">
            <v>232300</v>
          </cell>
          <cell r="AI498">
            <v>0</v>
          </cell>
          <cell r="AJ498"/>
          <cell r="AK498"/>
          <cell r="AN498"/>
          <cell r="AO498"/>
          <cell r="AP498"/>
          <cell r="AR498">
            <v>232300</v>
          </cell>
          <cell r="AS498">
            <v>44013</v>
          </cell>
          <cell r="AT498">
            <v>44377</v>
          </cell>
          <cell r="AU498" t="str">
            <v>MSP with PNZ and PSZ</v>
          </cell>
          <cell r="AV498">
            <v>43965</v>
          </cell>
          <cell r="AW498" t="str">
            <v>Tam, S.</v>
          </cell>
          <cell r="BB498" t="str">
            <v>ARC0285014</v>
          </cell>
          <cell r="BC498" t="str">
            <v>X</v>
          </cell>
          <cell r="BE498" t="str">
            <v>Y</v>
          </cell>
          <cell r="BF498"/>
          <cell r="BG498" t="str">
            <v>j1brice@ucsd.edu</v>
          </cell>
          <cell r="BI498">
            <v>0</v>
          </cell>
          <cell r="BJ498">
            <v>340901</v>
          </cell>
          <cell r="BK498">
            <v>19358.330000000002</v>
          </cell>
          <cell r="BL498">
            <v>13550.83</v>
          </cell>
          <cell r="BM498">
            <v>5807.5</v>
          </cell>
          <cell r="BN498"/>
          <cell r="BR498">
            <v>111.25</v>
          </cell>
          <cell r="BS498">
            <v>8664.15</v>
          </cell>
        </row>
        <row r="499">
          <cell r="A499">
            <v>2021</v>
          </cell>
          <cell r="B499">
            <v>319</v>
          </cell>
          <cell r="C499" t="str">
            <v>Emergency Medicine</v>
          </cell>
          <cell r="D499" t="str">
            <v>NA</v>
          </cell>
          <cell r="F499" t="str">
            <v>Tam</v>
          </cell>
          <cell r="G499" t="str">
            <v>MSP</v>
          </cell>
          <cell r="H499" t="str">
            <v>Active</v>
          </cell>
          <cell r="I499">
            <v>10370958</v>
          </cell>
          <cell r="J499" t="e">
            <v>#N/A</v>
          </cell>
          <cell r="K499" t="str">
            <v>Borchardt, Shavonne</v>
          </cell>
          <cell r="L499" t="str">
            <v>Borchardt</v>
          </cell>
          <cell r="M499" t="str">
            <v>Shavonne</v>
          </cell>
          <cell r="N499">
            <v>44013</v>
          </cell>
          <cell r="O499">
            <v>44377</v>
          </cell>
          <cell r="P499" t="str">
            <v>0770</v>
          </cell>
          <cell r="Q499" t="str">
            <v>MSP</v>
          </cell>
          <cell r="R499">
            <v>40649286</v>
          </cell>
          <cell r="S499" t="str">
            <v/>
          </cell>
          <cell r="T499" t="str">
            <v>NA</v>
          </cell>
          <cell r="V499">
            <v>169260</v>
          </cell>
          <cell r="W499">
            <v>1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169260</v>
          </cell>
          <cell r="AC499">
            <v>72540</v>
          </cell>
          <cell r="AD499">
            <v>0</v>
          </cell>
          <cell r="AE499">
            <v>241800</v>
          </cell>
          <cell r="AF499">
            <v>241800</v>
          </cell>
          <cell r="AG499">
            <v>1</v>
          </cell>
          <cell r="AH499">
            <v>241800</v>
          </cell>
          <cell r="AI499">
            <v>0</v>
          </cell>
          <cell r="AJ499"/>
          <cell r="AK499"/>
          <cell r="AN499"/>
          <cell r="AO499"/>
          <cell r="AP499"/>
          <cell r="AR499">
            <v>241800</v>
          </cell>
          <cell r="AS499">
            <v>44013</v>
          </cell>
          <cell r="AT499">
            <v>44377</v>
          </cell>
          <cell r="AU499" t="str">
            <v>MSP with PNZ and PSZ</v>
          </cell>
          <cell r="AV499">
            <v>43941</v>
          </cell>
          <cell r="AW499" t="str">
            <v>Tam, S.</v>
          </cell>
          <cell r="BB499" t="str">
            <v>ARC0273569 - decrease in salary + PSZ</v>
          </cell>
          <cell r="BC499" t="str">
            <v>D</v>
          </cell>
          <cell r="BE499" t="str">
            <v>Y</v>
          </cell>
          <cell r="BF499"/>
          <cell r="BG499" t="str">
            <v>sborchardt@ucsd.edu</v>
          </cell>
          <cell r="BI499">
            <v>0</v>
          </cell>
          <cell r="BJ499">
            <v>31901</v>
          </cell>
          <cell r="BK499">
            <v>20150</v>
          </cell>
          <cell r="BL499">
            <v>14105</v>
          </cell>
          <cell r="BM499">
            <v>6045</v>
          </cell>
          <cell r="BN499"/>
          <cell r="BR499">
            <v>115.8</v>
          </cell>
          <cell r="BS499">
            <v>9386.7479999999996</v>
          </cell>
        </row>
        <row r="500">
          <cell r="A500">
            <v>2021</v>
          </cell>
          <cell r="B500">
            <v>319</v>
          </cell>
          <cell r="C500" t="str">
            <v>Emergency Medicine</v>
          </cell>
          <cell r="D500" t="str">
            <v>NA</v>
          </cell>
          <cell r="F500" t="str">
            <v>Tam</v>
          </cell>
          <cell r="G500" t="str">
            <v>MSP</v>
          </cell>
          <cell r="H500" t="str">
            <v>Active</v>
          </cell>
          <cell r="I500">
            <v>10373181</v>
          </cell>
          <cell r="J500" t="e">
            <v>#N/A</v>
          </cell>
          <cell r="K500" t="str">
            <v>Childers, Richard Curtis</v>
          </cell>
          <cell r="L500" t="str">
            <v>Childers</v>
          </cell>
          <cell r="M500" t="str">
            <v>Richard</v>
          </cell>
          <cell r="N500">
            <v>44013</v>
          </cell>
          <cell r="O500">
            <v>44377</v>
          </cell>
          <cell r="P500" t="str">
            <v>0771</v>
          </cell>
          <cell r="Q500" t="str">
            <v>MSP</v>
          </cell>
          <cell r="R500">
            <v>40650011</v>
          </cell>
          <cell r="S500" t="str">
            <v/>
          </cell>
          <cell r="T500" t="str">
            <v>NA</v>
          </cell>
          <cell r="V500">
            <v>130052</v>
          </cell>
          <cell r="W500">
            <v>1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130052</v>
          </cell>
          <cell r="AC500">
            <v>55736</v>
          </cell>
          <cell r="AD500">
            <v>0</v>
          </cell>
          <cell r="AE500">
            <v>185788</v>
          </cell>
          <cell r="AF500">
            <v>185788</v>
          </cell>
          <cell r="AG500">
            <v>1</v>
          </cell>
          <cell r="AH500">
            <v>185788</v>
          </cell>
          <cell r="AI500">
            <v>0</v>
          </cell>
          <cell r="AJ500"/>
          <cell r="AK500"/>
          <cell r="AN500"/>
          <cell r="AO500"/>
          <cell r="AP500"/>
          <cell r="AR500">
            <v>185788</v>
          </cell>
          <cell r="AS500">
            <v>44013</v>
          </cell>
          <cell r="AT500">
            <v>44377</v>
          </cell>
          <cell r="AU500" t="str">
            <v>MSP with PNZ and PSZ</v>
          </cell>
          <cell r="AV500">
            <v>43942</v>
          </cell>
          <cell r="AW500" t="str">
            <v>Tam, S.</v>
          </cell>
          <cell r="BB500" t="str">
            <v>ARC0273459 - pending PayPath actions from CT (change in salary + PNZ)</v>
          </cell>
          <cell r="BC500" t="str">
            <v>D</v>
          </cell>
          <cell r="BE500" t="str">
            <v>Y</v>
          </cell>
          <cell r="BF500"/>
          <cell r="BG500" t="str">
            <v>rchilders@ucsd.edu</v>
          </cell>
          <cell r="BI500">
            <v>0</v>
          </cell>
          <cell r="BJ500">
            <v>31920</v>
          </cell>
          <cell r="BK500">
            <v>15482.33</v>
          </cell>
          <cell r="BL500">
            <v>10837.67</v>
          </cell>
          <cell r="BM500">
            <v>4644.67</v>
          </cell>
          <cell r="BN500"/>
          <cell r="BR500">
            <v>88.98</v>
          </cell>
          <cell r="BS500">
            <v>5542.5641999999998</v>
          </cell>
        </row>
        <row r="501">
          <cell r="A501">
            <v>2021</v>
          </cell>
          <cell r="B501">
            <v>319</v>
          </cell>
          <cell r="C501" t="str">
            <v>Emergency Medicine</v>
          </cell>
          <cell r="D501" t="str">
            <v>NA</v>
          </cell>
          <cell r="F501" t="str">
            <v>Tam</v>
          </cell>
          <cell r="G501" t="str">
            <v>MSP</v>
          </cell>
          <cell r="H501" t="str">
            <v>Active</v>
          </cell>
          <cell r="I501">
            <v>10373822</v>
          </cell>
          <cell r="J501" t="e">
            <v>#N/A</v>
          </cell>
          <cell r="K501" t="str">
            <v>Hayek, Joseph Pierre</v>
          </cell>
          <cell r="L501" t="str">
            <v>Hayek</v>
          </cell>
          <cell r="M501" t="str">
            <v>Joseph P</v>
          </cell>
          <cell r="N501">
            <v>44013</v>
          </cell>
          <cell r="O501">
            <v>44377</v>
          </cell>
          <cell r="P501" t="str">
            <v>0771</v>
          </cell>
          <cell r="Q501" t="str">
            <v>MSP</v>
          </cell>
          <cell r="R501">
            <v>40652747</v>
          </cell>
          <cell r="S501" t="str">
            <v/>
          </cell>
          <cell r="T501" t="str">
            <v>NA</v>
          </cell>
          <cell r="V501">
            <v>177472</v>
          </cell>
          <cell r="W501">
            <v>1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177472</v>
          </cell>
          <cell r="AC501">
            <v>76060</v>
          </cell>
          <cell r="AD501">
            <v>0</v>
          </cell>
          <cell r="AE501">
            <v>253532</v>
          </cell>
          <cell r="AF501">
            <v>253532</v>
          </cell>
          <cell r="AG501">
            <v>1</v>
          </cell>
          <cell r="AH501">
            <v>253532</v>
          </cell>
          <cell r="AI501">
            <v>0</v>
          </cell>
          <cell r="AJ501"/>
          <cell r="AK501"/>
          <cell r="AN501"/>
          <cell r="AO501"/>
          <cell r="AP501"/>
          <cell r="AR501">
            <v>253532</v>
          </cell>
          <cell r="AS501">
            <v>44013</v>
          </cell>
          <cell r="AT501">
            <v>44377</v>
          </cell>
          <cell r="AU501" t="str">
            <v>MSP with PNZ and PSZ</v>
          </cell>
          <cell r="AV501">
            <v>44006</v>
          </cell>
          <cell r="AX501" t="str">
            <v>Tam, S.</v>
          </cell>
          <cell r="BB501" t="str">
            <v>ARC0273598 - Decrease in Salary</v>
          </cell>
          <cell r="BC501" t="str">
            <v>D</v>
          </cell>
          <cell r="BE501" t="str">
            <v>Y</v>
          </cell>
          <cell r="BF501"/>
          <cell r="BG501" t="str">
            <v>jhayek@ucsd.edu</v>
          </cell>
          <cell r="BI501">
            <v>0</v>
          </cell>
          <cell r="BJ501">
            <v>31920</v>
          </cell>
          <cell r="BK501">
            <v>21127.67</v>
          </cell>
          <cell r="BL501">
            <v>14789.33</v>
          </cell>
          <cell r="BM501">
            <v>6338.33</v>
          </cell>
          <cell r="BN501"/>
          <cell r="BR501">
            <v>121.42</v>
          </cell>
          <cell r="BS501">
            <v>10320.700000000001</v>
          </cell>
        </row>
        <row r="502">
          <cell r="A502">
            <v>2021</v>
          </cell>
          <cell r="B502">
            <v>319</v>
          </cell>
          <cell r="C502" t="str">
            <v>Emergency Medicine</v>
          </cell>
          <cell r="D502" t="str">
            <v>NA</v>
          </cell>
          <cell r="F502" t="str">
            <v>Tam</v>
          </cell>
          <cell r="G502" t="str">
            <v>MSP</v>
          </cell>
          <cell r="H502" t="str">
            <v>Active</v>
          </cell>
          <cell r="I502">
            <v>10374148</v>
          </cell>
          <cell r="J502" t="e">
            <v>#N/A</v>
          </cell>
          <cell r="K502" t="str">
            <v>KHAN, BRIAN MICHAEL</v>
          </cell>
          <cell r="L502" t="str">
            <v>KHAN</v>
          </cell>
          <cell r="M502" t="str">
            <v>BRIAN</v>
          </cell>
          <cell r="N502">
            <v>43983</v>
          </cell>
          <cell r="O502">
            <v>44347</v>
          </cell>
          <cell r="P502" t="str">
            <v>0772</v>
          </cell>
          <cell r="Q502" t="str">
            <v>MSP</v>
          </cell>
          <cell r="R502">
            <v>40714671</v>
          </cell>
          <cell r="S502" t="str">
            <v/>
          </cell>
          <cell r="T502" t="str">
            <v>NA</v>
          </cell>
          <cell r="V502">
            <v>116610</v>
          </cell>
          <cell r="W502">
            <v>0.2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116610</v>
          </cell>
          <cell r="AC502">
            <v>0</v>
          </cell>
          <cell r="AD502">
            <v>0</v>
          </cell>
          <cell r="AE502">
            <v>116610</v>
          </cell>
          <cell r="AF502">
            <v>116610</v>
          </cell>
          <cell r="AG502">
            <v>0.2</v>
          </cell>
          <cell r="AH502">
            <v>23322</v>
          </cell>
          <cell r="AI502">
            <v>0</v>
          </cell>
          <cell r="AJ502"/>
          <cell r="AK502"/>
          <cell r="AN502"/>
          <cell r="AO502"/>
          <cell r="AP502"/>
          <cell r="AR502">
            <v>23322</v>
          </cell>
          <cell r="AS502">
            <v>43983</v>
          </cell>
          <cell r="AT502">
            <v>44347</v>
          </cell>
          <cell r="AU502" t="str">
            <v>MSP with PNZ and PSZ</v>
          </cell>
          <cell r="AV502">
            <v>43976</v>
          </cell>
          <cell r="AW502" t="str">
            <v>Tam, S.</v>
          </cell>
          <cell r="BB502" t="str">
            <v>ARC0283551 non-ACGME</v>
          </cell>
          <cell r="BC502" t="str">
            <v>X</v>
          </cell>
          <cell r="BE502" t="str">
            <v>Y</v>
          </cell>
          <cell r="BF502" t="str">
            <v>Sub 2</v>
          </cell>
          <cell r="BG502" t="str">
            <v>briankhan@gmail.com</v>
          </cell>
          <cell r="BI502">
            <v>0</v>
          </cell>
          <cell r="BJ502">
            <v>31901</v>
          </cell>
          <cell r="BK502" t="str">
            <v>EcoTime</v>
          </cell>
          <cell r="BL502">
            <v>1943.5</v>
          </cell>
          <cell r="BM502">
            <v>0</v>
          </cell>
          <cell r="BN502"/>
          <cell r="BR502">
            <v>55.85</v>
          </cell>
          <cell r="BS502" t="e">
            <v>#N/A</v>
          </cell>
        </row>
        <row r="503">
          <cell r="A503">
            <v>2021</v>
          </cell>
          <cell r="B503">
            <v>319</v>
          </cell>
          <cell r="C503" t="str">
            <v>Emergency Medicine</v>
          </cell>
          <cell r="D503" t="str">
            <v>NA</v>
          </cell>
          <cell r="F503" t="str">
            <v>Tam</v>
          </cell>
          <cell r="G503" t="str">
            <v>MSP</v>
          </cell>
          <cell r="H503" t="str">
            <v>Active</v>
          </cell>
          <cell r="I503">
            <v>10374152</v>
          </cell>
          <cell r="J503" t="e">
            <v>#N/A</v>
          </cell>
          <cell r="K503" t="str">
            <v>GOMEZ, SARAH TAYLOR</v>
          </cell>
          <cell r="L503" t="str">
            <v>GOMEZ</v>
          </cell>
          <cell r="M503" t="str">
            <v>SARAH TAYLOR</v>
          </cell>
          <cell r="N503">
            <v>44013</v>
          </cell>
          <cell r="O503">
            <v>44377</v>
          </cell>
          <cell r="P503" t="str">
            <v>0772</v>
          </cell>
          <cell r="Q503" t="str">
            <v>MSP</v>
          </cell>
          <cell r="R503">
            <v>40647623</v>
          </cell>
          <cell r="S503" t="str">
            <v/>
          </cell>
          <cell r="T503" t="str">
            <v>NA</v>
          </cell>
          <cell r="V503">
            <v>116610</v>
          </cell>
          <cell r="W503">
            <v>0.2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116610</v>
          </cell>
          <cell r="AC503">
            <v>0</v>
          </cell>
          <cell r="AD503">
            <v>0</v>
          </cell>
          <cell r="AE503">
            <v>116610</v>
          </cell>
          <cell r="AF503">
            <v>116610</v>
          </cell>
          <cell r="AG503">
            <v>0.2</v>
          </cell>
          <cell r="AH503">
            <v>23322</v>
          </cell>
          <cell r="AI503">
            <v>0</v>
          </cell>
          <cell r="AJ503"/>
          <cell r="AK503"/>
          <cell r="AN503"/>
          <cell r="AO503"/>
          <cell r="AP503"/>
          <cell r="AR503">
            <v>23322</v>
          </cell>
          <cell r="AS503">
            <v>44013</v>
          </cell>
          <cell r="AT503">
            <v>44377</v>
          </cell>
          <cell r="AU503" t="str">
            <v>MSP with PNZ only</v>
          </cell>
          <cell r="AV503">
            <v>44012</v>
          </cell>
          <cell r="BB503" t="str">
            <v>ARC0273329</v>
          </cell>
          <cell r="BC503" t="str">
            <v>X</v>
          </cell>
          <cell r="BE503" t="str">
            <v>Y</v>
          </cell>
          <cell r="BF503" t="str">
            <v>GME</v>
          </cell>
          <cell r="BG503" t="str">
            <v>stgomez@ucsd.edu</v>
          </cell>
          <cell r="BI503">
            <v>0</v>
          </cell>
          <cell r="BJ503">
            <v>31901</v>
          </cell>
          <cell r="BK503" t="str">
            <v>Incentive</v>
          </cell>
          <cell r="BL503">
            <v>1943.5</v>
          </cell>
          <cell r="BM503">
            <v>0</v>
          </cell>
          <cell r="BN503"/>
          <cell r="BR503">
            <v>55.85</v>
          </cell>
          <cell r="BS503">
            <v>1956.9839999999999</v>
          </cell>
        </row>
        <row r="504">
          <cell r="A504">
            <v>2021</v>
          </cell>
          <cell r="B504">
            <v>319</v>
          </cell>
          <cell r="C504" t="str">
            <v>Emergency Medicine</v>
          </cell>
          <cell r="D504" t="str">
            <v>NA</v>
          </cell>
          <cell r="F504" t="str">
            <v>Tam</v>
          </cell>
          <cell r="G504" t="str">
            <v>MSP</v>
          </cell>
          <cell r="H504" t="str">
            <v>Active</v>
          </cell>
          <cell r="I504">
            <v>10374154</v>
          </cell>
          <cell r="J504" t="e">
            <v>#N/A</v>
          </cell>
          <cell r="K504" t="str">
            <v>Hernandez, Cristina Tate</v>
          </cell>
          <cell r="L504" t="str">
            <v>Hernandez</v>
          </cell>
          <cell r="M504" t="str">
            <v>Cristina Tate</v>
          </cell>
          <cell r="N504">
            <v>44013</v>
          </cell>
          <cell r="O504">
            <v>44377</v>
          </cell>
          <cell r="P504" t="str">
            <v>0770</v>
          </cell>
          <cell r="Q504" t="str">
            <v>MSP</v>
          </cell>
          <cell r="R504">
            <v>40647604</v>
          </cell>
          <cell r="S504" t="str">
            <v/>
          </cell>
          <cell r="T504" t="str">
            <v>NA</v>
          </cell>
          <cell r="V504">
            <v>150640</v>
          </cell>
          <cell r="W504">
            <v>1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150640</v>
          </cell>
          <cell r="AC504">
            <v>64560</v>
          </cell>
          <cell r="AD504">
            <v>0</v>
          </cell>
          <cell r="AE504">
            <v>215200</v>
          </cell>
          <cell r="AF504">
            <v>215200</v>
          </cell>
          <cell r="AG504">
            <v>1</v>
          </cell>
          <cell r="AH504">
            <v>215200</v>
          </cell>
          <cell r="AI504">
            <v>0</v>
          </cell>
          <cell r="AJ504"/>
          <cell r="AK504"/>
          <cell r="AN504"/>
          <cell r="AO504"/>
          <cell r="AP504"/>
          <cell r="AR504">
            <v>215200</v>
          </cell>
          <cell r="AS504">
            <v>43647</v>
          </cell>
          <cell r="AT504">
            <v>44377</v>
          </cell>
          <cell r="AU504" t="str">
            <v>MSP with PNZ and PSZ</v>
          </cell>
          <cell r="AV504">
            <v>43941</v>
          </cell>
          <cell r="AW504" t="str">
            <v>Tam, S.</v>
          </cell>
          <cell r="BB504" t="str">
            <v>ARC0273562</v>
          </cell>
          <cell r="BC504" t="str">
            <v>X</v>
          </cell>
          <cell r="BE504" t="str">
            <v>Y</v>
          </cell>
          <cell r="BF504"/>
          <cell r="BG504" t="str">
            <v>c6hernandez@ucsd.edu</v>
          </cell>
          <cell r="BI504">
            <v>0</v>
          </cell>
          <cell r="BJ504">
            <v>31920</v>
          </cell>
          <cell r="BK504">
            <v>17933.330000000002</v>
          </cell>
          <cell r="BL504">
            <v>12553.33</v>
          </cell>
          <cell r="BM504">
            <v>5380</v>
          </cell>
          <cell r="BN504"/>
          <cell r="BR504">
            <v>103.07</v>
          </cell>
          <cell r="BS504">
            <v>7436.5005000000001</v>
          </cell>
        </row>
        <row r="505">
          <cell r="A505">
            <v>2021</v>
          </cell>
          <cell r="B505">
            <v>319</v>
          </cell>
          <cell r="C505" t="str">
            <v>Emergency Medicine</v>
          </cell>
          <cell r="D505" t="str">
            <v>NA</v>
          </cell>
          <cell r="F505" t="str">
            <v>Tam</v>
          </cell>
          <cell r="G505" t="str">
            <v>MSP</v>
          </cell>
          <cell r="H505" t="str">
            <v>Active</v>
          </cell>
          <cell r="I505">
            <v>10374236</v>
          </cell>
          <cell r="J505" t="e">
            <v>#N/A</v>
          </cell>
          <cell r="K505" t="str">
            <v>Corbett, Bryan</v>
          </cell>
          <cell r="L505" t="str">
            <v>Corbett</v>
          </cell>
          <cell r="M505" t="str">
            <v>Bryan</v>
          </cell>
          <cell r="N505">
            <v>44013</v>
          </cell>
          <cell r="O505">
            <v>44377</v>
          </cell>
          <cell r="P505" t="str">
            <v>0772</v>
          </cell>
          <cell r="Q505" t="str">
            <v>MSP</v>
          </cell>
          <cell r="R505">
            <v>40650322</v>
          </cell>
          <cell r="S505" t="str">
            <v/>
          </cell>
          <cell r="T505" t="str">
            <v>NA</v>
          </cell>
          <cell r="V505">
            <v>158017</v>
          </cell>
          <cell r="W505">
            <v>1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158017</v>
          </cell>
          <cell r="AC505">
            <v>67722</v>
          </cell>
          <cell r="AD505">
            <v>0</v>
          </cell>
          <cell r="AE505">
            <v>225739</v>
          </cell>
          <cell r="AF505">
            <v>225739</v>
          </cell>
          <cell r="AG505">
            <v>1</v>
          </cell>
          <cell r="AH505">
            <v>225739</v>
          </cell>
          <cell r="AI505">
            <v>0</v>
          </cell>
          <cell r="AJ505"/>
          <cell r="AK505"/>
          <cell r="AN505"/>
          <cell r="AO505"/>
          <cell r="AP505"/>
          <cell r="AR505">
            <v>225739</v>
          </cell>
          <cell r="AS505">
            <v>44013</v>
          </cell>
          <cell r="AT505">
            <v>44377</v>
          </cell>
          <cell r="AU505" t="str">
            <v>MSP with PNZ and PSZ</v>
          </cell>
          <cell r="AV505">
            <v>43941</v>
          </cell>
          <cell r="AW505" t="str">
            <v>Tam, S.</v>
          </cell>
          <cell r="BB505" t="str">
            <v>ARC0273532</v>
          </cell>
          <cell r="BC505" t="str">
            <v>D</v>
          </cell>
          <cell r="BE505" t="str">
            <v>Y</v>
          </cell>
          <cell r="BF505"/>
          <cell r="BG505" t="str">
            <v>bcorbett@ucsd.edu</v>
          </cell>
          <cell r="BI505">
            <v>0</v>
          </cell>
          <cell r="BJ505">
            <v>31920</v>
          </cell>
          <cell r="BK505">
            <v>18811.580000000002</v>
          </cell>
          <cell r="BL505">
            <v>13168.08</v>
          </cell>
          <cell r="BM505">
            <v>5643.5</v>
          </cell>
          <cell r="BN505"/>
          <cell r="BR505">
            <v>108.11</v>
          </cell>
          <cell r="BS505">
            <v>8181.7648000000008</v>
          </cell>
        </row>
        <row r="506">
          <cell r="A506">
            <v>2021</v>
          </cell>
          <cell r="B506">
            <v>319</v>
          </cell>
          <cell r="C506" t="str">
            <v>Emergency Medicine</v>
          </cell>
          <cell r="D506" t="str">
            <v>NA</v>
          </cell>
          <cell r="F506" t="str">
            <v>Tam</v>
          </cell>
          <cell r="G506" t="str">
            <v>MSP</v>
          </cell>
          <cell r="I506">
            <v>10432215</v>
          </cell>
          <cell r="J506" t="e">
            <v>#N/A</v>
          </cell>
          <cell r="K506" t="str">
            <v>You, Alan</v>
          </cell>
          <cell r="L506" t="str">
            <v>You</v>
          </cell>
          <cell r="M506" t="str">
            <v>Alan</v>
          </cell>
          <cell r="N506">
            <v>44013</v>
          </cell>
          <cell r="O506">
            <v>44377</v>
          </cell>
          <cell r="P506" t="str">
            <v>0772</v>
          </cell>
          <cell r="Q506" t="str">
            <v>MSP</v>
          </cell>
          <cell r="R506">
            <v>40713138</v>
          </cell>
          <cell r="S506" t="str">
            <v/>
          </cell>
          <cell r="T506" t="str">
            <v>NA</v>
          </cell>
          <cell r="V506">
            <v>114100</v>
          </cell>
          <cell r="W506">
            <v>1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114100</v>
          </cell>
          <cell r="AC506">
            <v>48900</v>
          </cell>
          <cell r="AD506">
            <v>0</v>
          </cell>
          <cell r="AE506">
            <v>163000</v>
          </cell>
          <cell r="AF506">
            <v>163000</v>
          </cell>
          <cell r="AG506">
            <v>1</v>
          </cell>
          <cell r="AH506">
            <v>163000</v>
          </cell>
          <cell r="AI506">
            <v>0</v>
          </cell>
          <cell r="AJ506"/>
          <cell r="AK506"/>
          <cell r="AN506"/>
          <cell r="AO506"/>
          <cell r="AP506"/>
          <cell r="AR506">
            <v>163000</v>
          </cell>
          <cell r="AS506">
            <v>44013</v>
          </cell>
          <cell r="AT506">
            <v>44377</v>
          </cell>
          <cell r="AU506" t="str">
            <v>MSP with PNZ and PSZ</v>
          </cell>
          <cell r="AV506">
            <v>43965</v>
          </cell>
          <cell r="AW506" t="str">
            <v>Tam, S.</v>
          </cell>
          <cell r="AX506" t="str">
            <v>Tam, S.</v>
          </cell>
          <cell r="BB506" t="str">
            <v>FIXED effort - ARC0285618</v>
          </cell>
          <cell r="BC506" t="str">
            <v>N</v>
          </cell>
          <cell r="BE506" t="str">
            <v>Y</v>
          </cell>
          <cell r="BF506"/>
          <cell r="BG506" t="str">
            <v>alanxyou@gmail.com</v>
          </cell>
          <cell r="BI506">
            <v>0</v>
          </cell>
          <cell r="BK506">
            <v>13583.33</v>
          </cell>
          <cell r="BL506">
            <v>9508.33</v>
          </cell>
          <cell r="BM506">
            <v>4075</v>
          </cell>
          <cell r="BN506"/>
          <cell r="BR506">
            <v>78.069999999999993</v>
          </cell>
          <cell r="BS506">
            <v>4266.5254999999997</v>
          </cell>
        </row>
        <row r="507">
          <cell r="A507">
            <v>2021</v>
          </cell>
          <cell r="B507">
            <v>319</v>
          </cell>
          <cell r="C507" t="str">
            <v>Emergency Medicine</v>
          </cell>
          <cell r="D507" t="str">
            <v>NA</v>
          </cell>
          <cell r="F507" t="str">
            <v>Tam</v>
          </cell>
          <cell r="G507" t="str">
            <v>MSP</v>
          </cell>
          <cell r="I507">
            <v>10432909</v>
          </cell>
          <cell r="J507" t="e">
            <v>#N/A</v>
          </cell>
          <cell r="K507" t="str">
            <v>Austin, Andrea</v>
          </cell>
          <cell r="L507" t="str">
            <v>Austin</v>
          </cell>
          <cell r="M507" t="str">
            <v>Andrea</v>
          </cell>
          <cell r="N507">
            <v>44013</v>
          </cell>
          <cell r="O507">
            <v>44377</v>
          </cell>
          <cell r="P507" t="str">
            <v>0770</v>
          </cell>
          <cell r="Q507" t="str">
            <v>MSP</v>
          </cell>
          <cell r="R507">
            <v>40715332</v>
          </cell>
          <cell r="S507" t="str">
            <v/>
          </cell>
          <cell r="T507" t="str">
            <v>NA</v>
          </cell>
          <cell r="V507">
            <v>143500</v>
          </cell>
          <cell r="W507">
            <v>0.5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143500</v>
          </cell>
          <cell r="AC507">
            <v>29500</v>
          </cell>
          <cell r="AD507">
            <v>0</v>
          </cell>
          <cell r="AE507">
            <v>173000</v>
          </cell>
          <cell r="AF507">
            <v>173000</v>
          </cell>
          <cell r="AG507">
            <v>0.5</v>
          </cell>
          <cell r="AH507">
            <v>86500</v>
          </cell>
          <cell r="AI507">
            <v>0</v>
          </cell>
          <cell r="AJ507"/>
          <cell r="AK507"/>
          <cell r="AN507"/>
          <cell r="AO507"/>
          <cell r="AP507"/>
          <cell r="AR507">
            <v>86500</v>
          </cell>
          <cell r="AS507">
            <v>44013</v>
          </cell>
          <cell r="AT507">
            <v>44377</v>
          </cell>
          <cell r="AU507" t="str">
            <v>MSP with PNZ and PSZ</v>
          </cell>
          <cell r="AV507">
            <v>43958</v>
          </cell>
          <cell r="AW507" t="str">
            <v>Tam, S.</v>
          </cell>
          <cell r="AX507" t="str">
            <v>Tam, S.</v>
          </cell>
          <cell r="BB507" t="str">
            <v>FIXED EFFORT - ARC0285619</v>
          </cell>
          <cell r="BC507" t="str">
            <v>N</v>
          </cell>
          <cell r="BE507" t="str">
            <v>Y</v>
          </cell>
          <cell r="BF507"/>
          <cell r="BG507" t="str">
            <v>andreaaustinmd@gmail.com</v>
          </cell>
          <cell r="BI507">
            <v>0</v>
          </cell>
          <cell r="BK507">
            <v>7208.33</v>
          </cell>
          <cell r="BL507">
            <v>5979.17</v>
          </cell>
          <cell r="BM507">
            <v>1229.17</v>
          </cell>
          <cell r="BN507"/>
          <cell r="BR507">
            <v>82.85</v>
          </cell>
          <cell r="BS507">
            <v>5694.2804999999998</v>
          </cell>
        </row>
        <row r="508">
          <cell r="A508">
            <v>2021</v>
          </cell>
          <cell r="B508">
            <v>348</v>
          </cell>
          <cell r="C508" t="str">
            <v>Radiation Medicine &amp; Applied Science</v>
          </cell>
          <cell r="D508" t="str">
            <v>NA</v>
          </cell>
          <cell r="F508" t="str">
            <v>Tam</v>
          </cell>
          <cell r="G508" t="str">
            <v>MSP</v>
          </cell>
          <cell r="H508" t="str">
            <v>Active</v>
          </cell>
          <cell r="I508">
            <v>10043105</v>
          </cell>
          <cell r="J508" t="e">
            <v>#N/A</v>
          </cell>
          <cell r="K508" t="str">
            <v>Williamson, Casey Warren</v>
          </cell>
          <cell r="L508" t="str">
            <v>Williamson</v>
          </cell>
          <cell r="M508" t="str">
            <v>Casey</v>
          </cell>
          <cell r="N508">
            <v>44013</v>
          </cell>
          <cell r="O508">
            <v>44377</v>
          </cell>
          <cell r="P508" t="str">
            <v>0772</v>
          </cell>
          <cell r="Q508" t="str">
            <v>MSP</v>
          </cell>
          <cell r="R508">
            <v>40733185</v>
          </cell>
          <cell r="S508" t="str">
            <v/>
          </cell>
          <cell r="T508" t="str">
            <v>NA</v>
          </cell>
          <cell r="V508">
            <v>91900</v>
          </cell>
          <cell r="W508">
            <v>0.2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91900</v>
          </cell>
          <cell r="AC508">
            <v>0</v>
          </cell>
          <cell r="AD508">
            <v>0</v>
          </cell>
          <cell r="AE508">
            <v>91900</v>
          </cell>
          <cell r="AF508">
            <v>91900</v>
          </cell>
          <cell r="AG508">
            <v>0.2</v>
          </cell>
          <cell r="AH508">
            <v>18380</v>
          </cell>
          <cell r="AI508">
            <v>0</v>
          </cell>
          <cell r="AJ508"/>
          <cell r="AK508"/>
          <cell r="AN508"/>
          <cell r="AO508"/>
          <cell r="AP508"/>
          <cell r="AR508">
            <v>18380</v>
          </cell>
          <cell r="AS508">
            <v>44013</v>
          </cell>
          <cell r="AT508">
            <v>44377</v>
          </cell>
          <cell r="AU508" t="str">
            <v>MSP with PNZ only</v>
          </cell>
          <cell r="AV508">
            <v>44004</v>
          </cell>
          <cell r="AW508" t="str">
            <v>Tam, S.</v>
          </cell>
          <cell r="BB508" t="str">
            <v>ARC0285699</v>
          </cell>
          <cell r="BC508" t="str">
            <v>X</v>
          </cell>
          <cell r="BE508" t="str">
            <v>Y</v>
          </cell>
          <cell r="BF508" t="str">
            <v>GME</v>
          </cell>
          <cell r="BG508" t="str">
            <v>cwwilliamson@ucsd.edu</v>
          </cell>
          <cell r="BI508">
            <v>0</v>
          </cell>
          <cell r="BJ508">
            <v>34819</v>
          </cell>
          <cell r="BK508" t="str">
            <v>Incentive</v>
          </cell>
          <cell r="BL508">
            <v>1531.67</v>
          </cell>
          <cell r="BM508">
            <v>0</v>
          </cell>
          <cell r="BN508"/>
          <cell r="BR508">
            <v>44.01</v>
          </cell>
          <cell r="BS508" t="e">
            <v>#N/A</v>
          </cell>
        </row>
        <row r="509">
          <cell r="A509">
            <v>2021</v>
          </cell>
          <cell r="B509">
            <v>348</v>
          </cell>
          <cell r="C509" t="str">
            <v>Radiation Medicine &amp; Applied Science</v>
          </cell>
          <cell r="D509" t="str">
            <v>NA</v>
          </cell>
          <cell r="F509" t="str">
            <v>Tam</v>
          </cell>
          <cell r="G509" t="str">
            <v>MSP</v>
          </cell>
          <cell r="H509" t="str">
            <v>Active</v>
          </cell>
          <cell r="I509">
            <v>10363180</v>
          </cell>
          <cell r="J509" t="e">
            <v>#N/A</v>
          </cell>
          <cell r="K509" t="str">
            <v>Sumner, Whitney Ann</v>
          </cell>
          <cell r="L509" t="str">
            <v>Sumner</v>
          </cell>
          <cell r="M509" t="str">
            <v>Whitney</v>
          </cell>
          <cell r="N509">
            <v>44013</v>
          </cell>
          <cell r="O509">
            <v>44377</v>
          </cell>
          <cell r="P509" t="str">
            <v>0772</v>
          </cell>
          <cell r="Q509" t="str">
            <v>MSP</v>
          </cell>
          <cell r="R509">
            <v>40660264</v>
          </cell>
          <cell r="S509" t="str">
            <v/>
          </cell>
          <cell r="T509" t="str">
            <v>NA</v>
          </cell>
          <cell r="V509">
            <v>91900</v>
          </cell>
          <cell r="W509">
            <v>0.2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91900</v>
          </cell>
          <cell r="AC509">
            <v>0</v>
          </cell>
          <cell r="AD509">
            <v>0</v>
          </cell>
          <cell r="AE509">
            <v>91900</v>
          </cell>
          <cell r="AF509">
            <v>91900</v>
          </cell>
          <cell r="AG509">
            <v>0.2</v>
          </cell>
          <cell r="AH509">
            <v>18380</v>
          </cell>
          <cell r="AI509">
            <v>0</v>
          </cell>
          <cell r="AJ509"/>
          <cell r="AK509"/>
          <cell r="AN509"/>
          <cell r="AO509"/>
          <cell r="AP509"/>
          <cell r="AR509">
            <v>18380</v>
          </cell>
          <cell r="AS509">
            <v>44013</v>
          </cell>
          <cell r="AT509">
            <v>44377</v>
          </cell>
          <cell r="AU509" t="str">
            <v>MSP with PNZ only</v>
          </cell>
          <cell r="AV509">
            <v>43872</v>
          </cell>
          <cell r="AW509" t="str">
            <v>Taylor, J.</v>
          </cell>
          <cell r="BC509" t="str">
            <v>X</v>
          </cell>
          <cell r="BE509" t="str">
            <v>Y</v>
          </cell>
          <cell r="BF509" t="str">
            <v>GME</v>
          </cell>
          <cell r="BG509" t="str">
            <v>wsumner@ucsd.edu</v>
          </cell>
          <cell r="BI509">
            <v>0</v>
          </cell>
          <cell r="BJ509">
            <v>34819</v>
          </cell>
          <cell r="BK509" t="str">
            <v>Incentive</v>
          </cell>
          <cell r="BL509">
            <v>1531.67</v>
          </cell>
          <cell r="BM509">
            <v>0</v>
          </cell>
          <cell r="BN509"/>
          <cell r="BR509">
            <v>44.01</v>
          </cell>
          <cell r="BS509" t="e">
            <v>#N/A</v>
          </cell>
        </row>
        <row r="510">
          <cell r="A510">
            <v>2022</v>
          </cell>
          <cell r="B510">
            <v>348</v>
          </cell>
          <cell r="C510" t="str">
            <v>Radiation Medicine &amp; Applied Science</v>
          </cell>
          <cell r="D510" t="str">
            <v>NA</v>
          </cell>
          <cell r="F510" t="str">
            <v>Tam</v>
          </cell>
          <cell r="G510" t="str">
            <v>MSP</v>
          </cell>
          <cell r="H510" t="str">
            <v>Active</v>
          </cell>
          <cell r="I510">
            <v>10363550</v>
          </cell>
          <cell r="J510" t="e">
            <v>#N/A</v>
          </cell>
          <cell r="K510" t="str">
            <v>TIPPIN, DOUGLAS BLAINE</v>
          </cell>
          <cell r="L510" t="str">
            <v>TIPPIN</v>
          </cell>
          <cell r="M510" t="str">
            <v>DOUGLAS</v>
          </cell>
          <cell r="N510">
            <v>44044</v>
          </cell>
          <cell r="O510">
            <v>44408</v>
          </cell>
          <cell r="P510" t="str">
            <v>0771</v>
          </cell>
          <cell r="Q510" t="str">
            <v>MSP</v>
          </cell>
          <cell r="R510">
            <v>40660690</v>
          </cell>
          <cell r="S510" t="str">
            <v/>
          </cell>
          <cell r="T510" t="str">
            <v>NA</v>
          </cell>
          <cell r="V510">
            <v>211820</v>
          </cell>
          <cell r="W510">
            <v>0.2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211820</v>
          </cell>
          <cell r="AC510">
            <v>90780</v>
          </cell>
          <cell r="AD510">
            <v>0</v>
          </cell>
          <cell r="AE510">
            <v>302600</v>
          </cell>
          <cell r="AF510">
            <v>302600</v>
          </cell>
          <cell r="AG510">
            <v>0.2</v>
          </cell>
          <cell r="AH510">
            <v>60520</v>
          </cell>
          <cell r="AI510">
            <v>0</v>
          </cell>
          <cell r="AJ510"/>
          <cell r="AK510"/>
          <cell r="AN510"/>
          <cell r="AO510"/>
          <cell r="AP510"/>
          <cell r="AR510">
            <v>60520</v>
          </cell>
          <cell r="AS510">
            <v>44044</v>
          </cell>
          <cell r="AT510">
            <v>44408</v>
          </cell>
          <cell r="AU510" t="str">
            <v>MSP with PNZ and PSZ</v>
          </cell>
          <cell r="AV510">
            <v>43976</v>
          </cell>
          <cell r="AW510" t="str">
            <v>Tam, S.</v>
          </cell>
          <cell r="BB510" t="str">
            <v>Incentive Pay Only ARC0279523</v>
          </cell>
          <cell r="BC510" t="str">
            <v>N</v>
          </cell>
          <cell r="BE510" t="str">
            <v>Y</v>
          </cell>
          <cell r="BF510" t="str">
            <v>Sub 2</v>
          </cell>
          <cell r="BG510" t="str">
            <v>dtippin@ucsd.edu</v>
          </cell>
          <cell r="BI510">
            <v>0</v>
          </cell>
          <cell r="BJ510">
            <v>34820</v>
          </cell>
          <cell r="BK510" t="str">
            <v>EcoTime</v>
          </cell>
          <cell r="BL510">
            <v>3530.33</v>
          </cell>
          <cell r="BM510">
            <v>1513</v>
          </cell>
          <cell r="BN510"/>
          <cell r="BR510">
            <v>144.91999999999999</v>
          </cell>
          <cell r="BS510" t="e">
            <v>#N/A</v>
          </cell>
        </row>
        <row r="511">
          <cell r="A511">
            <v>2022</v>
          </cell>
          <cell r="B511">
            <v>348</v>
          </cell>
          <cell r="C511" t="str">
            <v>Radiation Medicine &amp; Applied Science</v>
          </cell>
          <cell r="D511" t="str">
            <v>NA</v>
          </cell>
          <cell r="F511" t="str">
            <v>Tam</v>
          </cell>
          <cell r="G511" t="str">
            <v>MSP</v>
          </cell>
          <cell r="H511" t="str">
            <v>Active</v>
          </cell>
          <cell r="I511">
            <v>10365720</v>
          </cell>
          <cell r="J511" t="e">
            <v>#N/A</v>
          </cell>
          <cell r="K511" t="str">
            <v>WOEL, ROSEMONDE FABIOLA IS</v>
          </cell>
          <cell r="L511" t="str">
            <v>WOEL</v>
          </cell>
          <cell r="M511" t="str">
            <v>ROSEMONDE</v>
          </cell>
          <cell r="N511">
            <v>44075</v>
          </cell>
          <cell r="O511">
            <v>44439</v>
          </cell>
          <cell r="P511" t="str">
            <v>0770</v>
          </cell>
          <cell r="Q511" t="str">
            <v>MSP</v>
          </cell>
          <cell r="R511">
            <v>40662000</v>
          </cell>
          <cell r="S511" t="str">
            <v/>
          </cell>
          <cell r="T511" t="str">
            <v>NA</v>
          </cell>
          <cell r="V511">
            <v>288616</v>
          </cell>
          <cell r="W511">
            <v>1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288616</v>
          </cell>
          <cell r="AC511">
            <v>111684</v>
          </cell>
          <cell r="AD511">
            <v>0</v>
          </cell>
          <cell r="AE511">
            <v>400300</v>
          </cell>
          <cell r="AF511">
            <v>400300</v>
          </cell>
          <cell r="AG511">
            <v>1</v>
          </cell>
          <cell r="AH511">
            <v>400300</v>
          </cell>
          <cell r="AI511">
            <v>0</v>
          </cell>
          <cell r="AJ511"/>
          <cell r="AK511"/>
          <cell r="AN511"/>
          <cell r="AO511"/>
          <cell r="AP511"/>
          <cell r="AR511">
            <v>400300</v>
          </cell>
          <cell r="AS511">
            <v>44075</v>
          </cell>
          <cell r="AT511">
            <v>44439</v>
          </cell>
          <cell r="AU511" t="str">
            <v>MSP with PNZ only</v>
          </cell>
          <cell r="AV511">
            <v>43893</v>
          </cell>
          <cell r="AW511" t="str">
            <v>Taylor, J.</v>
          </cell>
          <cell r="BB511" t="str">
            <v>ARC0277378</v>
          </cell>
          <cell r="BC511" t="str">
            <v>M</v>
          </cell>
          <cell r="BE511" t="str">
            <v>Y</v>
          </cell>
          <cell r="BF511"/>
          <cell r="BG511" t="str">
            <v>rwoel@ucsd.edu</v>
          </cell>
          <cell r="BH511" t="str">
            <v>zoewoel@gmail.com</v>
          </cell>
          <cell r="BI511">
            <v>0</v>
          </cell>
          <cell r="BJ511">
            <v>34820</v>
          </cell>
          <cell r="BK511">
            <v>33358.33</v>
          </cell>
          <cell r="BL511">
            <v>24051.33</v>
          </cell>
          <cell r="BM511">
            <v>9307</v>
          </cell>
          <cell r="BN511"/>
          <cell r="BR511">
            <v>191.71</v>
          </cell>
          <cell r="BS511">
            <v>26500.0733</v>
          </cell>
        </row>
        <row r="512">
          <cell r="A512">
            <v>2021</v>
          </cell>
          <cell r="B512">
            <v>362</v>
          </cell>
          <cell r="C512" t="str">
            <v>Dermatology</v>
          </cell>
          <cell r="D512" t="str">
            <v>NA</v>
          </cell>
          <cell r="E512" t="str">
            <v>362</v>
          </cell>
          <cell r="F512" t="str">
            <v>Huynh</v>
          </cell>
          <cell r="G512" t="str">
            <v>MSP</v>
          </cell>
          <cell r="H512" t="str">
            <v>Inactive</v>
          </cell>
          <cell r="I512">
            <v>10277393</v>
          </cell>
          <cell r="J512" t="e">
            <v>#N/A</v>
          </cell>
          <cell r="K512" t="str">
            <v>Elsensohn, Ashley Nicole</v>
          </cell>
          <cell r="L512" t="str">
            <v>Elsensohn</v>
          </cell>
          <cell r="M512" t="str">
            <v>Nicole</v>
          </cell>
          <cell r="N512">
            <v>44013</v>
          </cell>
          <cell r="O512">
            <v>44377</v>
          </cell>
          <cell r="P512" t="str">
            <v>0772</v>
          </cell>
          <cell r="Q512" t="str">
            <v>MSP</v>
          </cell>
          <cell r="R512">
            <v>40651239</v>
          </cell>
          <cell r="S512" t="str">
            <v/>
          </cell>
          <cell r="T512" t="str">
            <v>NA</v>
          </cell>
          <cell r="V512">
            <v>170000</v>
          </cell>
          <cell r="W512">
            <v>0.2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170000</v>
          </cell>
          <cell r="AC512">
            <v>0</v>
          </cell>
          <cell r="AD512">
            <v>0</v>
          </cell>
          <cell r="AE512">
            <v>170000</v>
          </cell>
          <cell r="AF512">
            <v>170000</v>
          </cell>
          <cell r="AG512">
            <v>0.2</v>
          </cell>
          <cell r="AH512">
            <v>34000</v>
          </cell>
          <cell r="AI512">
            <v>0</v>
          </cell>
          <cell r="AJ512"/>
          <cell r="AK512"/>
          <cell r="AN512"/>
          <cell r="AO512"/>
          <cell r="AP512"/>
          <cell r="AR512">
            <v>34000</v>
          </cell>
          <cell r="AS512">
            <v>44013</v>
          </cell>
          <cell r="AT512">
            <v>44377</v>
          </cell>
          <cell r="AU512" t="str">
            <v>MSP without incentive</v>
          </cell>
          <cell r="AV512">
            <v>43838</v>
          </cell>
          <cell r="AW512" t="str">
            <v>Taylor, J.</v>
          </cell>
          <cell r="BB512" t="str">
            <v>New GME - ARC0271881</v>
          </cell>
          <cell r="BC512" t="str">
            <v>N</v>
          </cell>
          <cell r="BE512" t="str">
            <v>Y</v>
          </cell>
          <cell r="BF512" t="str">
            <v>GME</v>
          </cell>
          <cell r="BG512" t="str">
            <v>ashley.elsensohn@gmail.com</v>
          </cell>
          <cell r="BI512">
            <v>0</v>
          </cell>
          <cell r="BJ512">
            <v>36211</v>
          </cell>
          <cell r="BK512" t="str">
            <v>Incentive</v>
          </cell>
          <cell r="BL512">
            <v>2833.33</v>
          </cell>
          <cell r="BM512">
            <v>0</v>
          </cell>
          <cell r="BN512"/>
          <cell r="BR512">
            <v>81.42</v>
          </cell>
          <cell r="BS512" t="e">
            <v>#N/A</v>
          </cell>
        </row>
        <row r="513">
          <cell r="A513">
            <v>2022</v>
          </cell>
          <cell r="B513">
            <v>362</v>
          </cell>
          <cell r="C513" t="str">
            <v>Dermatology</v>
          </cell>
          <cell r="D513" t="str">
            <v>NA</v>
          </cell>
          <cell r="F513" t="str">
            <v>Huynh</v>
          </cell>
          <cell r="G513" t="str">
            <v>MSP</v>
          </cell>
          <cell r="I513">
            <v>10287956</v>
          </cell>
          <cell r="J513" t="e">
            <v>#N/A</v>
          </cell>
          <cell r="K513" t="str">
            <v>Lee, Stephanie</v>
          </cell>
          <cell r="L513" t="str">
            <v>Lee</v>
          </cell>
          <cell r="M513" t="str">
            <v>Stephanie</v>
          </cell>
          <cell r="N513">
            <v>44018</v>
          </cell>
          <cell r="O513">
            <v>44382</v>
          </cell>
          <cell r="P513" t="str">
            <v>0772</v>
          </cell>
          <cell r="Q513" t="str">
            <v>MSP</v>
          </cell>
          <cell r="R513">
            <v>40714910</v>
          </cell>
          <cell r="S513" t="str">
            <v/>
          </cell>
          <cell r="T513" t="str">
            <v>NA</v>
          </cell>
          <cell r="V513">
            <v>91900</v>
          </cell>
          <cell r="W513">
            <v>0.47099999999999997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91900</v>
          </cell>
          <cell r="AC513">
            <v>0</v>
          </cell>
          <cell r="AD513">
            <v>0</v>
          </cell>
          <cell r="AE513">
            <v>91900</v>
          </cell>
          <cell r="AF513">
            <v>91900</v>
          </cell>
          <cell r="AG513">
            <v>0.47099999999999997</v>
          </cell>
          <cell r="AH513">
            <v>43284.899999999994</v>
          </cell>
          <cell r="AI513">
            <v>0</v>
          </cell>
          <cell r="AJ513"/>
          <cell r="AK513"/>
          <cell r="AN513"/>
          <cell r="AO513"/>
          <cell r="AP513"/>
          <cell r="AR513">
            <v>43284.9</v>
          </cell>
          <cell r="AS513">
            <v>44018</v>
          </cell>
          <cell r="AT513">
            <v>44382</v>
          </cell>
          <cell r="AU513" t="str">
            <v>MSP with PNZ only</v>
          </cell>
          <cell r="AV513">
            <v>43993</v>
          </cell>
          <cell r="BB513" t="str">
            <v>ARC0284987</v>
          </cell>
          <cell r="BC513" t="str">
            <v>Y</v>
          </cell>
          <cell r="BE513" t="str">
            <v>Y</v>
          </cell>
          <cell r="BF513"/>
          <cell r="BG513" t="str">
            <v>Stephanie.S.Lee.MD@gmail.com</v>
          </cell>
          <cell r="BI513">
            <v>0</v>
          </cell>
          <cell r="BK513">
            <v>3607.08</v>
          </cell>
          <cell r="BL513">
            <v>3607.08</v>
          </cell>
          <cell r="BM513">
            <v>0</v>
          </cell>
          <cell r="BN513"/>
          <cell r="BR513">
            <v>44.01</v>
          </cell>
          <cell r="BS513" t="e">
            <v>#N/A</v>
          </cell>
        </row>
        <row r="514">
          <cell r="A514">
            <v>2022</v>
          </cell>
          <cell r="B514">
            <v>362</v>
          </cell>
          <cell r="C514" t="str">
            <v>Dermatology</v>
          </cell>
          <cell r="D514" t="str">
            <v>NA</v>
          </cell>
          <cell r="F514" t="str">
            <v>Huynh</v>
          </cell>
          <cell r="G514" t="str">
            <v>MSP</v>
          </cell>
          <cell r="H514" t="str">
            <v>Active</v>
          </cell>
          <cell r="I514">
            <v>10358364</v>
          </cell>
          <cell r="J514" t="e">
            <v>#N/A</v>
          </cell>
          <cell r="K514" t="str">
            <v>Daniels, Brianne Hisako</v>
          </cell>
          <cell r="L514" t="str">
            <v>Daniels</v>
          </cell>
          <cell r="M514" t="str">
            <v>Brianne Hisako</v>
          </cell>
          <cell r="N514">
            <v>44075</v>
          </cell>
          <cell r="O514">
            <v>44439</v>
          </cell>
          <cell r="P514" t="str">
            <v>0770</v>
          </cell>
          <cell r="Q514" t="str">
            <v>MSP</v>
          </cell>
          <cell r="R514">
            <v>40646626</v>
          </cell>
          <cell r="S514" t="str">
            <v/>
          </cell>
          <cell r="T514" t="str">
            <v>NA</v>
          </cell>
          <cell r="V514">
            <v>175392</v>
          </cell>
          <cell r="W514">
            <v>0.2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175392</v>
          </cell>
          <cell r="AC514">
            <v>75168</v>
          </cell>
          <cell r="AD514">
            <v>0</v>
          </cell>
          <cell r="AE514">
            <v>250560</v>
          </cell>
          <cell r="AF514">
            <v>250560</v>
          </cell>
          <cell r="AG514">
            <v>0.2</v>
          </cell>
          <cell r="AH514">
            <v>50112</v>
          </cell>
          <cell r="AI514">
            <v>0</v>
          </cell>
          <cell r="AJ514"/>
          <cell r="AK514"/>
          <cell r="AN514"/>
          <cell r="AO514"/>
          <cell r="AP514"/>
          <cell r="AR514">
            <v>50112</v>
          </cell>
          <cell r="AS514">
            <v>44075</v>
          </cell>
          <cell r="AT514">
            <v>44439</v>
          </cell>
          <cell r="AU514" t="str">
            <v>MSP with PSZ only</v>
          </cell>
          <cell r="AV514">
            <v>43696</v>
          </cell>
          <cell r="BB514" t="str">
            <v>MSP renewal appt eff. 9/1/20-8/31/21 (ARC0282555)</v>
          </cell>
          <cell r="BC514" t="str">
            <v>M</v>
          </cell>
          <cell r="BE514" t="str">
            <v>Y</v>
          </cell>
          <cell r="BF514" t="str">
            <v>Sub 2</v>
          </cell>
          <cell r="BG514" t="str">
            <v>bdaniels@ucsd.edu</v>
          </cell>
          <cell r="BI514">
            <v>0</v>
          </cell>
          <cell r="BJ514">
            <v>36220</v>
          </cell>
          <cell r="BK514" t="str">
            <v>EcoTime</v>
          </cell>
          <cell r="BL514">
            <v>2923.2</v>
          </cell>
          <cell r="BM514">
            <v>1252.8</v>
          </cell>
          <cell r="BN514"/>
          <cell r="BR514">
            <v>120</v>
          </cell>
          <cell r="BS514">
            <v>720</v>
          </cell>
        </row>
        <row r="515">
          <cell r="A515">
            <v>2022</v>
          </cell>
          <cell r="B515">
            <v>362</v>
          </cell>
          <cell r="C515" t="str">
            <v>Dermatology</v>
          </cell>
          <cell r="D515" t="str">
            <v>NA</v>
          </cell>
          <cell r="F515" t="str">
            <v>Huynh</v>
          </cell>
          <cell r="G515" t="str">
            <v>MSP</v>
          </cell>
          <cell r="H515" t="str">
            <v>Active</v>
          </cell>
          <cell r="I515">
            <v>10359078</v>
          </cell>
          <cell r="J515" t="e">
            <v>#N/A</v>
          </cell>
          <cell r="K515" t="str">
            <v>Tracy, Alexis R</v>
          </cell>
          <cell r="L515" t="str">
            <v>Tracy</v>
          </cell>
          <cell r="M515" t="str">
            <v>Alexis</v>
          </cell>
          <cell r="N515">
            <v>44020</v>
          </cell>
          <cell r="O515">
            <v>44384</v>
          </cell>
          <cell r="P515" t="str">
            <v>0772</v>
          </cell>
          <cell r="Q515" t="str">
            <v>MSP</v>
          </cell>
          <cell r="R515">
            <v>40646272</v>
          </cell>
          <cell r="S515" t="str">
            <v/>
          </cell>
          <cell r="T515" t="str">
            <v>NA</v>
          </cell>
          <cell r="V515">
            <v>91900</v>
          </cell>
          <cell r="W515">
            <v>0.47099999999999997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91900</v>
          </cell>
          <cell r="AC515">
            <v>0</v>
          </cell>
          <cell r="AD515">
            <v>0</v>
          </cell>
          <cell r="AE515">
            <v>91900</v>
          </cell>
          <cell r="AF515">
            <v>91900</v>
          </cell>
          <cell r="AG515">
            <v>0.47099999999999997</v>
          </cell>
          <cell r="AH515">
            <v>43284.899999999994</v>
          </cell>
          <cell r="AI515">
            <v>0</v>
          </cell>
          <cell r="AJ515"/>
          <cell r="AK515"/>
          <cell r="AN515"/>
          <cell r="AO515"/>
          <cell r="AP515"/>
          <cell r="AR515">
            <v>43284.9</v>
          </cell>
          <cell r="AS515">
            <v>44020</v>
          </cell>
          <cell r="AT515">
            <v>44384</v>
          </cell>
          <cell r="AU515" t="str">
            <v>MSP with PNZ only</v>
          </cell>
          <cell r="AV515">
            <v>43993</v>
          </cell>
          <cell r="AW515" t="str">
            <v>Huynh, K.</v>
          </cell>
          <cell r="BB515" t="str">
            <v>ARC0279487</v>
          </cell>
          <cell r="BC515" t="str">
            <v>N</v>
          </cell>
          <cell r="BE515" t="str">
            <v>Y</v>
          </cell>
          <cell r="BF515"/>
          <cell r="BG515" t="str">
            <v>atracy@ucsd.edu</v>
          </cell>
          <cell r="BI515">
            <v>0</v>
          </cell>
          <cell r="BJ515">
            <v>36220</v>
          </cell>
          <cell r="BK515">
            <v>3607.08</v>
          </cell>
          <cell r="BL515">
            <v>3607.08</v>
          </cell>
          <cell r="BM515">
            <v>0</v>
          </cell>
          <cell r="BN515"/>
          <cell r="BR515">
            <v>44.01</v>
          </cell>
          <cell r="BS515" t="e">
            <v>#N/A</v>
          </cell>
        </row>
        <row r="516">
          <cell r="A516">
            <v>2021</v>
          </cell>
          <cell r="B516">
            <v>362</v>
          </cell>
          <cell r="C516" t="str">
            <v>Dermatology</v>
          </cell>
          <cell r="D516" t="str">
            <v>NA</v>
          </cell>
          <cell r="F516" t="str">
            <v>Huynh</v>
          </cell>
          <cell r="G516" t="str">
            <v>MSP</v>
          </cell>
          <cell r="H516" t="str">
            <v>Inactive</v>
          </cell>
          <cell r="I516">
            <v>10362304</v>
          </cell>
          <cell r="J516" t="e">
            <v>#N/A</v>
          </cell>
          <cell r="K516" t="str">
            <v>Singh, Gaurav</v>
          </cell>
          <cell r="L516" t="str">
            <v>Singh</v>
          </cell>
          <cell r="M516" t="str">
            <v>Gaurav</v>
          </cell>
          <cell r="N516">
            <v>44013</v>
          </cell>
          <cell r="O516">
            <v>44377</v>
          </cell>
          <cell r="P516" t="str">
            <v>0772</v>
          </cell>
          <cell r="Q516" t="str">
            <v>MSP</v>
          </cell>
          <cell r="R516">
            <v>40648850</v>
          </cell>
          <cell r="S516" t="str">
            <v/>
          </cell>
          <cell r="T516" t="str">
            <v>NA</v>
          </cell>
          <cell r="V516">
            <v>170000</v>
          </cell>
          <cell r="W516">
            <v>0.2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170000</v>
          </cell>
          <cell r="AC516">
            <v>0</v>
          </cell>
          <cell r="AD516">
            <v>0</v>
          </cell>
          <cell r="AE516">
            <v>170000</v>
          </cell>
          <cell r="AF516">
            <v>170000</v>
          </cell>
          <cell r="AG516">
            <v>0.2</v>
          </cell>
          <cell r="AH516">
            <v>34000</v>
          </cell>
          <cell r="AI516">
            <v>0</v>
          </cell>
          <cell r="AJ516"/>
          <cell r="AK516"/>
          <cell r="AN516"/>
          <cell r="AO516"/>
          <cell r="AP516"/>
          <cell r="AR516">
            <v>34000</v>
          </cell>
          <cell r="AS516">
            <v>44013</v>
          </cell>
          <cell r="AT516">
            <v>44377</v>
          </cell>
          <cell r="AU516" t="str">
            <v>MSP without incentive</v>
          </cell>
          <cell r="AV516">
            <v>43858</v>
          </cell>
          <cell r="AW516" t="str">
            <v>Taylor, J.</v>
          </cell>
          <cell r="BB516" t="str">
            <v>ARC0271879</v>
          </cell>
          <cell r="BC516" t="str">
            <v>N</v>
          </cell>
          <cell r="BE516" t="str">
            <v>Y</v>
          </cell>
          <cell r="BF516" t="str">
            <v>GME</v>
          </cell>
          <cell r="BG516" t="str">
            <v>g3singh@ucsd.edu</v>
          </cell>
          <cell r="BI516">
            <v>0</v>
          </cell>
          <cell r="BJ516">
            <v>36211</v>
          </cell>
          <cell r="BK516" t="str">
            <v>Incentive</v>
          </cell>
          <cell r="BL516">
            <v>2833.33</v>
          </cell>
          <cell r="BM516">
            <v>0</v>
          </cell>
          <cell r="BN516"/>
          <cell r="BR516">
            <v>81.42</v>
          </cell>
          <cell r="BS516" t="e">
            <v>#N/A</v>
          </cell>
        </row>
        <row r="517">
          <cell r="A517">
            <v>2021</v>
          </cell>
          <cell r="B517">
            <v>362</v>
          </cell>
          <cell r="C517" t="str">
            <v>Dermatology</v>
          </cell>
          <cell r="D517" t="str">
            <v>NA</v>
          </cell>
          <cell r="F517" t="str">
            <v>Huynh</v>
          </cell>
          <cell r="G517" t="str">
            <v>MSP</v>
          </cell>
          <cell r="H517" t="str">
            <v>Active</v>
          </cell>
          <cell r="I517">
            <v>10365523</v>
          </cell>
          <cell r="J517" t="e">
            <v>#N/A</v>
          </cell>
          <cell r="K517" t="str">
            <v>Shaw, Daniel</v>
          </cell>
          <cell r="L517" t="str">
            <v>Shaw</v>
          </cell>
          <cell r="M517" t="str">
            <v>Daniel</v>
          </cell>
          <cell r="N517">
            <v>44013</v>
          </cell>
          <cell r="O517">
            <v>44377</v>
          </cell>
          <cell r="P517" t="str">
            <v>0770</v>
          </cell>
          <cell r="Q517" t="str">
            <v>MSP</v>
          </cell>
          <cell r="R517">
            <v>40659290</v>
          </cell>
          <cell r="S517" t="str">
            <v/>
          </cell>
          <cell r="T517" t="str">
            <v>NA</v>
          </cell>
          <cell r="V517">
            <v>250560</v>
          </cell>
          <cell r="W517">
            <v>0.3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250560</v>
          </cell>
          <cell r="AC517">
            <v>0</v>
          </cell>
          <cell r="AD517">
            <v>0</v>
          </cell>
          <cell r="AE517">
            <v>250560</v>
          </cell>
          <cell r="AF517">
            <v>250560</v>
          </cell>
          <cell r="AG517">
            <v>0.3</v>
          </cell>
          <cell r="AH517">
            <v>75168</v>
          </cell>
          <cell r="AI517">
            <v>0</v>
          </cell>
          <cell r="AJ517"/>
          <cell r="AK517"/>
          <cell r="AN517"/>
          <cell r="AO517"/>
          <cell r="AP517"/>
          <cell r="AR517">
            <v>75168</v>
          </cell>
          <cell r="AS517">
            <v>44013</v>
          </cell>
          <cell r="AT517">
            <v>44377</v>
          </cell>
          <cell r="AU517" t="str">
            <v>MSP with PNZ and PSZ</v>
          </cell>
          <cell r="AV517">
            <v>43888</v>
          </cell>
          <cell r="BB517" t="str">
            <v>ARC0273253- kkh</v>
          </cell>
          <cell r="BC517" t="str">
            <v>M</v>
          </cell>
          <cell r="BE517" t="str">
            <v>Y</v>
          </cell>
          <cell r="BF517" t="str">
            <v>Sub 2</v>
          </cell>
          <cell r="BG517" t="str">
            <v>dwshaw@ucsd.edu</v>
          </cell>
          <cell r="BI517">
            <v>0</v>
          </cell>
          <cell r="BJ517">
            <v>36220</v>
          </cell>
          <cell r="BK517" t="str">
            <v>EcoTime</v>
          </cell>
          <cell r="BL517">
            <v>6264</v>
          </cell>
          <cell r="BM517">
            <v>0</v>
          </cell>
          <cell r="BN517"/>
          <cell r="BR517">
            <v>120</v>
          </cell>
          <cell r="BS517" t="e">
            <v>#N/A</v>
          </cell>
        </row>
        <row r="518">
          <cell r="A518">
            <v>2021</v>
          </cell>
          <cell r="B518">
            <v>362</v>
          </cell>
          <cell r="C518" t="str">
            <v>Dermatology</v>
          </cell>
          <cell r="D518" t="str">
            <v>NA</v>
          </cell>
          <cell r="F518" t="str">
            <v>Huynh</v>
          </cell>
          <cell r="G518" t="str">
            <v>MSP</v>
          </cell>
          <cell r="H518" t="str">
            <v>Active</v>
          </cell>
          <cell r="I518">
            <v>10366522</v>
          </cell>
          <cell r="J518" t="e">
            <v>#N/A</v>
          </cell>
          <cell r="K518" t="str">
            <v>Yu, Benjamin</v>
          </cell>
          <cell r="L518" t="str">
            <v>Yu</v>
          </cell>
          <cell r="M518" t="str">
            <v>Benjamin</v>
          </cell>
          <cell r="N518">
            <v>43831</v>
          </cell>
          <cell r="O518">
            <v>44196</v>
          </cell>
          <cell r="P518" t="str">
            <v>0770</v>
          </cell>
          <cell r="Q518" t="str">
            <v>MSP</v>
          </cell>
          <cell r="R518">
            <v>40662295</v>
          </cell>
          <cell r="S518" t="str">
            <v/>
          </cell>
          <cell r="T518" t="str">
            <v>NA</v>
          </cell>
          <cell r="V518">
            <v>250560</v>
          </cell>
          <cell r="W518">
            <v>0.2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250560</v>
          </cell>
          <cell r="AC518">
            <v>0</v>
          </cell>
          <cell r="AD518">
            <v>0</v>
          </cell>
          <cell r="AE518">
            <v>250560</v>
          </cell>
          <cell r="AF518">
            <v>250560</v>
          </cell>
          <cell r="AG518">
            <v>0.2</v>
          </cell>
          <cell r="AH518">
            <v>50112</v>
          </cell>
          <cell r="AI518">
            <v>0</v>
          </cell>
          <cell r="AJ518"/>
          <cell r="AK518"/>
          <cell r="AN518"/>
          <cell r="AO518"/>
          <cell r="AP518"/>
          <cell r="AR518">
            <v>50112</v>
          </cell>
          <cell r="AS518">
            <v>43831</v>
          </cell>
          <cell r="AT518">
            <v>44196</v>
          </cell>
          <cell r="AU518" t="str">
            <v>MSP with PNZ and PSZ</v>
          </cell>
          <cell r="AV518">
            <v>43760</v>
          </cell>
          <cell r="AW518" t="str">
            <v>Taylor, J.</v>
          </cell>
          <cell r="BB518" t="str">
            <v>MSP renewal</v>
          </cell>
          <cell r="BC518" t="str">
            <v>M</v>
          </cell>
          <cell r="BE518" t="str">
            <v>Y</v>
          </cell>
          <cell r="BF518" t="str">
            <v>Sub 2</v>
          </cell>
          <cell r="BG518" t="str">
            <v>byu@ucsd.edu</v>
          </cell>
          <cell r="BI518">
            <v>0</v>
          </cell>
          <cell r="BJ518">
            <v>36220</v>
          </cell>
          <cell r="BK518" t="str">
            <v>EcoTime</v>
          </cell>
          <cell r="BL518">
            <v>4176</v>
          </cell>
          <cell r="BM518">
            <v>0</v>
          </cell>
          <cell r="BN518"/>
          <cell r="BR518">
            <v>120</v>
          </cell>
          <cell r="BS518" t="e">
            <v>#N/A</v>
          </cell>
        </row>
        <row r="519">
          <cell r="A519">
            <v>2021</v>
          </cell>
          <cell r="B519">
            <v>362</v>
          </cell>
          <cell r="C519" t="str">
            <v>Dermatology</v>
          </cell>
          <cell r="D519" t="str">
            <v>NA</v>
          </cell>
          <cell r="F519" t="str">
            <v>Huynh</v>
          </cell>
          <cell r="G519" t="str">
            <v>MSP</v>
          </cell>
          <cell r="H519" t="str">
            <v>Active</v>
          </cell>
          <cell r="I519">
            <v>10370933</v>
          </cell>
          <cell r="J519" t="e">
            <v>#N/A</v>
          </cell>
          <cell r="K519" t="str">
            <v>Boiko, Susan</v>
          </cell>
          <cell r="L519" t="str">
            <v>Boiko</v>
          </cell>
          <cell r="M519" t="str">
            <v>Susan</v>
          </cell>
          <cell r="N519">
            <v>43891</v>
          </cell>
          <cell r="O519">
            <v>44255</v>
          </cell>
          <cell r="P519" t="str">
            <v>0770</v>
          </cell>
          <cell r="Q519" t="str">
            <v>MSP</v>
          </cell>
          <cell r="R519">
            <v>40649270</v>
          </cell>
          <cell r="S519" t="str">
            <v/>
          </cell>
          <cell r="T519" t="str">
            <v>NA</v>
          </cell>
          <cell r="V519">
            <v>175392</v>
          </cell>
          <cell r="W519">
            <v>0.4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175392</v>
          </cell>
          <cell r="AC519">
            <v>75168</v>
          </cell>
          <cell r="AD519">
            <v>0</v>
          </cell>
          <cell r="AE519">
            <v>250560</v>
          </cell>
          <cell r="AF519">
            <v>250560</v>
          </cell>
          <cell r="AG519">
            <v>0.4</v>
          </cell>
          <cell r="AH519">
            <v>100224</v>
          </cell>
          <cell r="AI519">
            <v>0</v>
          </cell>
          <cell r="AJ519"/>
          <cell r="AK519"/>
          <cell r="AN519"/>
          <cell r="AO519"/>
          <cell r="AP519"/>
          <cell r="AR519">
            <v>100224</v>
          </cell>
          <cell r="AS519">
            <v>43891</v>
          </cell>
          <cell r="AT519">
            <v>44255</v>
          </cell>
          <cell r="AU519" t="str">
            <v>MSP with PNZ only</v>
          </cell>
          <cell r="AV519">
            <v>43871</v>
          </cell>
          <cell r="AW519" t="str">
            <v>Huynh, K.</v>
          </cell>
          <cell r="BB519" t="str">
            <v>ARC0268155- kkh</v>
          </cell>
          <cell r="BC519" t="str">
            <v>M</v>
          </cell>
          <cell r="BE519" t="str">
            <v>N</v>
          </cell>
          <cell r="BF519" t="str">
            <v>Sub 2</v>
          </cell>
          <cell r="BG519" t="str">
            <v>sboiko@ucsd.edu</v>
          </cell>
          <cell r="BH519" t="str">
            <v>Peds Derm Affiliated per B. Gomez on 4/9/18 SSM
TK Exception: Setup in MTE eff. 10/1 per BG (ARC0201651/ARC0237216)</v>
          </cell>
          <cell r="BI519">
            <v>1</v>
          </cell>
          <cell r="BJ519">
            <v>36220</v>
          </cell>
          <cell r="BK519" t="str">
            <v>EcoTime</v>
          </cell>
          <cell r="BL519">
            <v>5846.4</v>
          </cell>
          <cell r="BM519">
            <v>2505.6</v>
          </cell>
          <cell r="BN519"/>
          <cell r="BR519">
            <v>120</v>
          </cell>
          <cell r="BS519" t="e">
            <v>#N/A</v>
          </cell>
        </row>
        <row r="520">
          <cell r="A520">
            <v>2021</v>
          </cell>
          <cell r="B520">
            <v>362</v>
          </cell>
          <cell r="C520" t="str">
            <v>Dermatology</v>
          </cell>
          <cell r="D520" t="str">
            <v>NA</v>
          </cell>
          <cell r="F520" t="str">
            <v>Huynh</v>
          </cell>
          <cell r="G520" t="str">
            <v>MSP</v>
          </cell>
          <cell r="H520" t="str">
            <v>Active</v>
          </cell>
          <cell r="I520">
            <v>10371193</v>
          </cell>
          <cell r="J520" t="e">
            <v>#N/A</v>
          </cell>
          <cell r="K520" t="str">
            <v>Gilbertson, Erik</v>
          </cell>
          <cell r="L520" t="str">
            <v>Gilbertson</v>
          </cell>
          <cell r="M520" t="str">
            <v>Erik</v>
          </cell>
          <cell r="N520">
            <v>44013</v>
          </cell>
          <cell r="O520">
            <v>44377</v>
          </cell>
          <cell r="P520" t="str">
            <v>0770</v>
          </cell>
          <cell r="Q520" t="str">
            <v>MSP</v>
          </cell>
          <cell r="R520">
            <v>40652056</v>
          </cell>
          <cell r="S520" t="str">
            <v/>
          </cell>
          <cell r="T520" t="str">
            <v>NA</v>
          </cell>
          <cell r="V520">
            <v>250560</v>
          </cell>
          <cell r="W520">
            <v>0.3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250560</v>
          </cell>
          <cell r="AC520">
            <v>0</v>
          </cell>
          <cell r="AD520">
            <v>0</v>
          </cell>
          <cell r="AE520">
            <v>250560</v>
          </cell>
          <cell r="AF520">
            <v>250560</v>
          </cell>
          <cell r="AG520">
            <v>0.3</v>
          </cell>
          <cell r="AH520">
            <v>75168</v>
          </cell>
          <cell r="AI520">
            <v>0</v>
          </cell>
          <cell r="AJ520"/>
          <cell r="AK520"/>
          <cell r="AN520"/>
          <cell r="AO520"/>
          <cell r="AP520"/>
          <cell r="AR520">
            <v>75168</v>
          </cell>
          <cell r="AS520">
            <v>44013</v>
          </cell>
          <cell r="AT520">
            <v>44377</v>
          </cell>
          <cell r="AU520" t="str">
            <v>MSP with PNZ only</v>
          </cell>
          <cell r="AV520">
            <v>43963</v>
          </cell>
          <cell r="AW520" t="str">
            <v>Huynh, K.</v>
          </cell>
          <cell r="BB520" t="str">
            <v>ARC0273302</v>
          </cell>
          <cell r="BC520" t="str">
            <v>D</v>
          </cell>
          <cell r="BE520" t="str">
            <v>Y</v>
          </cell>
          <cell r="BF520" t="str">
            <v>Sub 2</v>
          </cell>
          <cell r="BG520" t="str">
            <v>eogilbertson@ucsd.edu</v>
          </cell>
          <cell r="BH520" t="str">
            <v>Correct as D - Doctor emails directly to dept for hours worked, no MTE set up needed</v>
          </cell>
          <cell r="BI520">
            <v>0</v>
          </cell>
          <cell r="BJ520">
            <v>36220</v>
          </cell>
          <cell r="BK520" t="str">
            <v>EcoTime</v>
          </cell>
          <cell r="BL520">
            <v>6264</v>
          </cell>
          <cell r="BM520">
            <v>0</v>
          </cell>
          <cell r="BN520"/>
          <cell r="BR520">
            <v>120</v>
          </cell>
          <cell r="BS520">
            <v>1200</v>
          </cell>
        </row>
        <row r="521">
          <cell r="A521">
            <v>2022</v>
          </cell>
          <cell r="B521">
            <v>362</v>
          </cell>
          <cell r="C521" t="str">
            <v>Dermatology</v>
          </cell>
          <cell r="D521" t="str">
            <v>NA</v>
          </cell>
          <cell r="F521" t="str">
            <v>Huynh</v>
          </cell>
          <cell r="G521" t="str">
            <v>MSP</v>
          </cell>
          <cell r="H521" t="str">
            <v>Active</v>
          </cell>
          <cell r="I521">
            <v>10372628</v>
          </cell>
          <cell r="J521" t="e">
            <v>#N/A</v>
          </cell>
          <cell r="K521" t="str">
            <v>Bhatti, Safiyyah</v>
          </cell>
          <cell r="L521" t="str">
            <v>Bhatti</v>
          </cell>
          <cell r="M521" t="str">
            <v>Safiyyah</v>
          </cell>
          <cell r="N521">
            <v>44077</v>
          </cell>
          <cell r="O521">
            <v>44441</v>
          </cell>
          <cell r="P521" t="str">
            <v>0772</v>
          </cell>
          <cell r="Q521" t="str">
            <v>MSP</v>
          </cell>
          <cell r="R521">
            <v>40649839</v>
          </cell>
          <cell r="S521" t="str">
            <v/>
          </cell>
          <cell r="T521" t="str">
            <v>NA</v>
          </cell>
          <cell r="V521">
            <v>91900</v>
          </cell>
          <cell r="W521">
            <v>0.47099999999999997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91900</v>
          </cell>
          <cell r="AC521">
            <v>0</v>
          </cell>
          <cell r="AD521">
            <v>0</v>
          </cell>
          <cell r="AE521">
            <v>91900</v>
          </cell>
          <cell r="AF521">
            <v>91900</v>
          </cell>
          <cell r="AG521">
            <v>0.47099999999999997</v>
          </cell>
          <cell r="AH521">
            <v>43284.899999999994</v>
          </cell>
          <cell r="AI521">
            <v>0</v>
          </cell>
          <cell r="AJ521"/>
          <cell r="AK521"/>
          <cell r="AN521"/>
          <cell r="AO521"/>
          <cell r="AP521"/>
          <cell r="AR521">
            <v>43284.9</v>
          </cell>
          <cell r="AS521">
            <v>44077</v>
          </cell>
          <cell r="AT521">
            <v>44441</v>
          </cell>
          <cell r="AU521" t="str">
            <v>MSP with PNZ only</v>
          </cell>
          <cell r="AV521">
            <v>43696</v>
          </cell>
          <cell r="BB521" t="str">
            <v>ARC0284234</v>
          </cell>
          <cell r="BC521" t="str">
            <v>N</v>
          </cell>
          <cell r="BE521" t="str">
            <v>Y</v>
          </cell>
          <cell r="BF521"/>
          <cell r="BG521" t="str">
            <v>safiyyahb@gmail.com</v>
          </cell>
          <cell r="BI521">
            <v>0</v>
          </cell>
          <cell r="BJ521">
            <v>36220</v>
          </cell>
          <cell r="BK521">
            <v>3607.08</v>
          </cell>
          <cell r="BL521">
            <v>3607.08</v>
          </cell>
          <cell r="BM521">
            <v>0</v>
          </cell>
          <cell r="BN521"/>
          <cell r="BR521">
            <v>44.01</v>
          </cell>
          <cell r="BS521" t="e">
            <v>#N/A</v>
          </cell>
        </row>
        <row r="522">
          <cell r="A522">
            <v>2021</v>
          </cell>
          <cell r="B522">
            <v>367</v>
          </cell>
          <cell r="C522" t="str">
            <v>Student Run Free Clinic</v>
          </cell>
          <cell r="D522" t="str">
            <v>NA</v>
          </cell>
          <cell r="F522" t="str">
            <v>Reyes</v>
          </cell>
          <cell r="G522" t="str">
            <v>MSP</v>
          </cell>
          <cell r="H522" t="str">
            <v>Active</v>
          </cell>
          <cell r="I522">
            <v>10366141</v>
          </cell>
          <cell r="J522" t="e">
            <v>#N/A</v>
          </cell>
          <cell r="K522" t="str">
            <v>Yamaguchi, Sussi</v>
          </cell>
          <cell r="L522" t="str">
            <v>Yamaguchi</v>
          </cell>
          <cell r="M522" t="str">
            <v>Sussi</v>
          </cell>
          <cell r="N522">
            <v>44013</v>
          </cell>
          <cell r="O522">
            <v>44377</v>
          </cell>
          <cell r="P522" t="str">
            <v>0776</v>
          </cell>
          <cell r="Q522" t="str">
            <v>MSP</v>
          </cell>
          <cell r="R522">
            <v>40662166</v>
          </cell>
          <cell r="S522" t="str">
            <v/>
          </cell>
          <cell r="T522" t="str">
            <v>NA</v>
          </cell>
          <cell r="V522">
            <v>159665</v>
          </cell>
          <cell r="W522">
            <v>0.6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159665</v>
          </cell>
          <cell r="AC522">
            <v>0</v>
          </cell>
          <cell r="AD522">
            <v>0</v>
          </cell>
          <cell r="AE522">
            <v>159665</v>
          </cell>
          <cell r="AF522">
            <v>159665</v>
          </cell>
          <cell r="AG522">
            <v>0.6</v>
          </cell>
          <cell r="AH522">
            <v>95799</v>
          </cell>
          <cell r="AI522">
            <v>0</v>
          </cell>
          <cell r="AJ522"/>
          <cell r="AK522"/>
          <cell r="AN522"/>
          <cell r="AO522"/>
          <cell r="AP522"/>
          <cell r="AR522">
            <v>95799</v>
          </cell>
          <cell r="AS522">
            <v>43831</v>
          </cell>
          <cell r="AT522">
            <v>44012</v>
          </cell>
          <cell r="AU522" t="str">
            <v>MSP with PNZ only</v>
          </cell>
          <cell r="AV522">
            <v>43937</v>
          </cell>
          <cell r="AW522" t="str">
            <v>Reyes, J.</v>
          </cell>
          <cell r="BB522" t="str">
            <v>ARC0273232</v>
          </cell>
          <cell r="BC522" t="str">
            <v>Y</v>
          </cell>
          <cell r="BE522" t="str">
            <v>Y</v>
          </cell>
          <cell r="BF522"/>
          <cell r="BG522" t="str">
            <v>suyamaguchi@ucsd.edu</v>
          </cell>
          <cell r="BH522" t="str">
            <v>Correct as Y - MSP part of CFM, not part of DFM Division</v>
          </cell>
          <cell r="BI522">
            <v>0</v>
          </cell>
          <cell r="BJ522">
            <v>36720</v>
          </cell>
          <cell r="BK522">
            <v>7983.25</v>
          </cell>
          <cell r="BL522">
            <v>7983.25</v>
          </cell>
          <cell r="BM522">
            <v>0</v>
          </cell>
          <cell r="BN522"/>
          <cell r="BR522">
            <v>76.47</v>
          </cell>
          <cell r="BS522">
            <v>5847.6608999999999</v>
          </cell>
        </row>
        <row r="523">
          <cell r="A523">
            <v>2021</v>
          </cell>
          <cell r="B523">
            <v>367</v>
          </cell>
          <cell r="C523" t="str">
            <v>Student Run Free Clinic</v>
          </cell>
          <cell r="D523" t="str">
            <v>NA</v>
          </cell>
          <cell r="F523" t="str">
            <v>Reyes</v>
          </cell>
          <cell r="G523" t="str">
            <v>MSP</v>
          </cell>
          <cell r="H523" t="str">
            <v>Active</v>
          </cell>
          <cell r="I523">
            <v>10366285</v>
          </cell>
          <cell r="J523" t="e">
            <v>#N/A</v>
          </cell>
          <cell r="K523" t="str">
            <v>Silverstein, Irvin</v>
          </cell>
          <cell r="L523" t="str">
            <v>Silverstein</v>
          </cell>
          <cell r="M523" t="str">
            <v>Irvin</v>
          </cell>
          <cell r="N523">
            <v>44013</v>
          </cell>
          <cell r="O523">
            <v>44377</v>
          </cell>
          <cell r="P523" t="str">
            <v>0776</v>
          </cell>
          <cell r="Q523" t="str">
            <v>MSP</v>
          </cell>
          <cell r="R523">
            <v>40659556</v>
          </cell>
          <cell r="S523" t="str">
            <v/>
          </cell>
          <cell r="T523" t="str">
            <v>NA</v>
          </cell>
          <cell r="V523">
            <v>183300</v>
          </cell>
          <cell r="W523">
            <v>0.01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183300</v>
          </cell>
          <cell r="AC523">
            <v>66700</v>
          </cell>
          <cell r="AD523">
            <v>0</v>
          </cell>
          <cell r="AE523">
            <v>250000</v>
          </cell>
          <cell r="AF523">
            <v>250000</v>
          </cell>
          <cell r="AG523">
            <v>0.01</v>
          </cell>
          <cell r="AH523">
            <v>2500</v>
          </cell>
          <cell r="AI523">
            <v>0</v>
          </cell>
          <cell r="AJ523"/>
          <cell r="AK523"/>
          <cell r="AN523"/>
          <cell r="AO523"/>
          <cell r="AP523"/>
          <cell r="AR523">
            <v>2500</v>
          </cell>
          <cell r="AS523">
            <v>44013</v>
          </cell>
          <cell r="AT523">
            <v>44377</v>
          </cell>
          <cell r="AU523" t="str">
            <v>MSP with PNZ and PSZ</v>
          </cell>
          <cell r="AV523">
            <v>43943</v>
          </cell>
          <cell r="AW523" t="str">
            <v>Reyes, J.</v>
          </cell>
          <cell r="BB523" t="str">
            <v>ARC0273541</v>
          </cell>
          <cell r="BC523" t="str">
            <v>N</v>
          </cell>
          <cell r="BE523" t="str">
            <v>Y</v>
          </cell>
          <cell r="BF523"/>
          <cell r="BG523" t="str">
            <v>ibsilverstein@ucsd.edu</v>
          </cell>
          <cell r="BI523">
            <v>0</v>
          </cell>
          <cell r="BJ523">
            <v>36720</v>
          </cell>
          <cell r="BK523">
            <v>208.33</v>
          </cell>
          <cell r="BL523">
            <v>152.75</v>
          </cell>
          <cell r="BM523">
            <v>55.58</v>
          </cell>
          <cell r="BN523"/>
          <cell r="BR523">
            <v>119.73</v>
          </cell>
          <cell r="BS523" t="e">
            <v>#N/A</v>
          </cell>
        </row>
        <row r="524">
          <cell r="A524">
            <v>2022</v>
          </cell>
          <cell r="B524">
            <v>370</v>
          </cell>
          <cell r="C524" t="str">
            <v>Urology</v>
          </cell>
          <cell r="D524" t="str">
            <v>NA</v>
          </cell>
          <cell r="F524" t="str">
            <v>Shamshoum</v>
          </cell>
          <cell r="G524" t="str">
            <v>MSP</v>
          </cell>
          <cell r="H524" t="str">
            <v>Active</v>
          </cell>
          <cell r="I524">
            <v>10041996</v>
          </cell>
          <cell r="J524" t="e">
            <v>#N/A</v>
          </cell>
          <cell r="K524" t="str">
            <v>Salmasi, Amirali</v>
          </cell>
          <cell r="L524" t="str">
            <v>Salmasi</v>
          </cell>
          <cell r="M524" t="str">
            <v>Amirali</v>
          </cell>
          <cell r="N524">
            <v>44075</v>
          </cell>
          <cell r="O524">
            <v>44439</v>
          </cell>
          <cell r="P524" t="str">
            <v>0772</v>
          </cell>
          <cell r="Q524" t="str">
            <v>MSP</v>
          </cell>
          <cell r="R524">
            <v>40660035</v>
          </cell>
          <cell r="S524" t="str">
            <v/>
          </cell>
          <cell r="T524" t="str">
            <v>NA</v>
          </cell>
          <cell r="V524">
            <v>186234</v>
          </cell>
          <cell r="W524">
            <v>1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186234</v>
          </cell>
          <cell r="AC524">
            <v>72066</v>
          </cell>
          <cell r="AD524">
            <v>0</v>
          </cell>
          <cell r="AE524">
            <v>258300</v>
          </cell>
          <cell r="AF524">
            <v>258300</v>
          </cell>
          <cell r="AG524">
            <v>1</v>
          </cell>
          <cell r="AH524">
            <v>258300</v>
          </cell>
          <cell r="AI524">
            <v>0</v>
          </cell>
          <cell r="AJ524"/>
          <cell r="AK524"/>
          <cell r="AN524"/>
          <cell r="AO524"/>
          <cell r="AP524"/>
          <cell r="AR524">
            <v>258300</v>
          </cell>
          <cell r="AS524">
            <v>44075</v>
          </cell>
          <cell r="AT524">
            <v>44439</v>
          </cell>
          <cell r="AU524" t="str">
            <v>MSP with PNZ and PSZ</v>
          </cell>
          <cell r="AV524">
            <v>44067</v>
          </cell>
          <cell r="AW524" t="str">
            <v>Shamshoum, K.</v>
          </cell>
          <cell r="BB524" t="str">
            <v>ARC0282552</v>
          </cell>
          <cell r="BC524" t="str">
            <v>Y</v>
          </cell>
          <cell r="BE524" t="str">
            <v>Y</v>
          </cell>
          <cell r="BF524"/>
          <cell r="BG524" t="str">
            <v>asalmasi@ucsd.edu</v>
          </cell>
          <cell r="BI524">
            <v>0</v>
          </cell>
          <cell r="BJ524">
            <v>37020</v>
          </cell>
          <cell r="BK524">
            <v>21525</v>
          </cell>
          <cell r="BL524">
            <v>15519.5</v>
          </cell>
          <cell r="BM524">
            <v>6005.5</v>
          </cell>
          <cell r="BN524"/>
          <cell r="BR524">
            <v>123.71</v>
          </cell>
          <cell r="BS524">
            <v>11033.694899999999</v>
          </cell>
        </row>
        <row r="525">
          <cell r="A525">
            <v>2021</v>
          </cell>
          <cell r="B525">
            <v>370</v>
          </cell>
          <cell r="C525" t="str">
            <v>Urology</v>
          </cell>
          <cell r="D525" t="str">
            <v>NA</v>
          </cell>
          <cell r="F525" t="str">
            <v>Shamshoum</v>
          </cell>
          <cell r="G525" t="str">
            <v>MSP</v>
          </cell>
          <cell r="H525" t="str">
            <v>Active</v>
          </cell>
          <cell r="I525">
            <v>10358658</v>
          </cell>
          <cell r="J525" t="e">
            <v>#N/A</v>
          </cell>
          <cell r="K525" t="str">
            <v>Hsieh, Leslie</v>
          </cell>
          <cell r="L525" t="str">
            <v>Hsieh</v>
          </cell>
          <cell r="M525" t="str">
            <v>Leslie</v>
          </cell>
          <cell r="N525">
            <v>43983</v>
          </cell>
          <cell r="O525">
            <v>44347</v>
          </cell>
          <cell r="P525" t="str">
            <v>0771</v>
          </cell>
          <cell r="Q525" t="str">
            <v>MSP</v>
          </cell>
          <cell r="R525">
            <v>40644773</v>
          </cell>
          <cell r="S525" t="str">
            <v/>
          </cell>
          <cell r="T525" t="str">
            <v>NA</v>
          </cell>
          <cell r="V525">
            <v>141400</v>
          </cell>
          <cell r="W525">
            <v>1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141400</v>
          </cell>
          <cell r="AC525">
            <v>60600</v>
          </cell>
          <cell r="AD525">
            <v>0</v>
          </cell>
          <cell r="AE525">
            <v>202000</v>
          </cell>
          <cell r="AF525">
            <v>202000</v>
          </cell>
          <cell r="AG525">
            <v>1</v>
          </cell>
          <cell r="AH525">
            <v>202000</v>
          </cell>
          <cell r="AI525">
            <v>0</v>
          </cell>
          <cell r="AJ525"/>
          <cell r="AK525"/>
          <cell r="AN525"/>
          <cell r="AO525"/>
          <cell r="AP525"/>
          <cell r="AR525">
            <v>202000</v>
          </cell>
          <cell r="AS525">
            <v>43983</v>
          </cell>
          <cell r="AT525">
            <v>44347</v>
          </cell>
          <cell r="AU525" t="str">
            <v>MSP with PNZ and PSZ</v>
          </cell>
          <cell r="AV525">
            <v>43927</v>
          </cell>
          <cell r="BB525" t="str">
            <v>ARC0274357</v>
          </cell>
          <cell r="BC525" t="str">
            <v>M</v>
          </cell>
          <cell r="BE525" t="str">
            <v>Y</v>
          </cell>
          <cell r="BF525"/>
          <cell r="BG525" t="str">
            <v>lqhsieh@ucsd.edu</v>
          </cell>
          <cell r="BH525" t="str">
            <v>Rady's - Uro
MTE eff 11/1/18</v>
          </cell>
          <cell r="BI525">
            <v>1</v>
          </cell>
          <cell r="BJ525">
            <v>37020</v>
          </cell>
          <cell r="BK525">
            <v>16833.330000000002</v>
          </cell>
          <cell r="BL525">
            <v>11783.33</v>
          </cell>
          <cell r="BM525">
            <v>5050</v>
          </cell>
          <cell r="BN525"/>
          <cell r="BR525">
            <v>96.74</v>
          </cell>
          <cell r="BS525">
            <v>6551.2327999999998</v>
          </cell>
        </row>
        <row r="526">
          <cell r="A526">
            <v>2021</v>
          </cell>
          <cell r="B526">
            <v>370</v>
          </cell>
          <cell r="C526" t="str">
            <v>Urology</v>
          </cell>
          <cell r="D526" t="str">
            <v>NA</v>
          </cell>
          <cell r="E526" t="str">
            <v>370</v>
          </cell>
          <cell r="F526" t="str">
            <v>Shamshoum</v>
          </cell>
          <cell r="G526" t="str">
            <v>MSP</v>
          </cell>
          <cell r="I526">
            <v>10362264</v>
          </cell>
          <cell r="J526" t="e">
            <v>#N/A</v>
          </cell>
          <cell r="K526" t="str">
            <v>Pan, Micheal</v>
          </cell>
          <cell r="L526" t="str">
            <v>Pan</v>
          </cell>
          <cell r="M526" t="str">
            <v>Michael</v>
          </cell>
          <cell r="N526">
            <v>44043</v>
          </cell>
          <cell r="O526">
            <v>44377</v>
          </cell>
          <cell r="P526" t="str">
            <v>0772</v>
          </cell>
          <cell r="Q526" t="str">
            <v>MSP</v>
          </cell>
          <cell r="R526">
            <v>40720714</v>
          </cell>
          <cell r="S526" t="str">
            <v/>
          </cell>
          <cell r="T526" t="str">
            <v>NA</v>
          </cell>
          <cell r="V526">
            <v>91900</v>
          </cell>
          <cell r="W526">
            <v>1.66E-2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91900</v>
          </cell>
          <cell r="AC526">
            <v>0</v>
          </cell>
          <cell r="AD526">
            <v>0</v>
          </cell>
          <cell r="AE526">
            <v>91900</v>
          </cell>
          <cell r="AF526">
            <v>91900</v>
          </cell>
          <cell r="AG526">
            <v>1.66E-2</v>
          </cell>
          <cell r="AH526">
            <v>1525.54</v>
          </cell>
          <cell r="AI526">
            <v>0</v>
          </cell>
          <cell r="AJ526"/>
          <cell r="AK526"/>
          <cell r="AN526"/>
          <cell r="AO526"/>
          <cell r="AP526"/>
          <cell r="AR526">
            <v>1525.54</v>
          </cell>
          <cell r="AS526">
            <v>44043</v>
          </cell>
          <cell r="AT526">
            <v>44377</v>
          </cell>
          <cell r="AU526" t="str">
            <v>MSP without incentive</v>
          </cell>
          <cell r="AV526">
            <v>43996</v>
          </cell>
          <cell r="AW526" t="str">
            <v>Shamshoum, K.</v>
          </cell>
          <cell r="BB526" t="str">
            <v>ARC0279151 - position: 40720714</v>
          </cell>
          <cell r="BC526" t="str">
            <v>N</v>
          </cell>
          <cell r="BE526" t="str">
            <v>Y</v>
          </cell>
          <cell r="BF526"/>
          <cell r="BG526" t="str">
            <v>m2pan@ucsd.edu</v>
          </cell>
          <cell r="BI526">
            <v>0</v>
          </cell>
          <cell r="BK526">
            <v>127.13</v>
          </cell>
          <cell r="BL526">
            <v>127.13</v>
          </cell>
          <cell r="BM526">
            <v>0</v>
          </cell>
          <cell r="BN526"/>
          <cell r="BR526">
            <v>44.01</v>
          </cell>
          <cell r="BS526" t="e">
            <v>#N/A</v>
          </cell>
        </row>
        <row r="527">
          <cell r="A527">
            <v>2022</v>
          </cell>
          <cell r="B527">
            <v>370</v>
          </cell>
          <cell r="C527" t="str">
            <v>Urology</v>
          </cell>
          <cell r="D527" t="str">
            <v>NA</v>
          </cell>
          <cell r="F527" t="str">
            <v>Shamshoum</v>
          </cell>
          <cell r="G527" t="str">
            <v>MSP</v>
          </cell>
          <cell r="H527" t="str">
            <v>Active</v>
          </cell>
          <cell r="I527">
            <v>10370433</v>
          </cell>
          <cell r="J527" t="e">
            <v>#N/A</v>
          </cell>
          <cell r="K527" t="str">
            <v>Godebu, Elana</v>
          </cell>
          <cell r="L527" t="str">
            <v>Godebu</v>
          </cell>
          <cell r="M527" t="str">
            <v>Elana</v>
          </cell>
          <cell r="N527">
            <v>44075</v>
          </cell>
          <cell r="O527">
            <v>44439</v>
          </cell>
          <cell r="P527" t="str">
            <v>0771</v>
          </cell>
          <cell r="Q527" t="str">
            <v>MSP</v>
          </cell>
          <cell r="R527">
            <v>40649132</v>
          </cell>
          <cell r="S527" t="str">
            <v/>
          </cell>
          <cell r="T527" t="str">
            <v>NA</v>
          </cell>
          <cell r="V527">
            <v>191065</v>
          </cell>
          <cell r="W527">
            <v>1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191065</v>
          </cell>
          <cell r="AC527">
            <v>81885</v>
          </cell>
          <cell r="AD527">
            <v>0</v>
          </cell>
          <cell r="AE527">
            <v>272950</v>
          </cell>
          <cell r="AF527">
            <v>272950</v>
          </cell>
          <cell r="AG527">
            <v>1</v>
          </cell>
          <cell r="AH527">
            <v>272950</v>
          </cell>
          <cell r="AI527">
            <v>0</v>
          </cell>
          <cell r="AJ527"/>
          <cell r="AK527"/>
          <cell r="AN527"/>
          <cell r="AO527"/>
          <cell r="AP527"/>
          <cell r="AR527">
            <v>272950</v>
          </cell>
          <cell r="AS527">
            <v>44075</v>
          </cell>
          <cell r="AT527">
            <v>44439</v>
          </cell>
          <cell r="AU527" t="str">
            <v>MSP with PNZ and PSZ</v>
          </cell>
          <cell r="AV527">
            <v>44070</v>
          </cell>
          <cell r="BB527" t="str">
            <v>ARC0282546</v>
          </cell>
          <cell r="BC527" t="str">
            <v>Y</v>
          </cell>
          <cell r="BE527" t="str">
            <v>Y</v>
          </cell>
          <cell r="BF527"/>
          <cell r="BG527" t="str">
            <v>egodebu@ucsd.edu</v>
          </cell>
          <cell r="BI527">
            <v>0</v>
          </cell>
          <cell r="BJ527">
            <v>37020</v>
          </cell>
          <cell r="BK527">
            <v>22745.83</v>
          </cell>
          <cell r="BL527">
            <v>15922.08</v>
          </cell>
          <cell r="BM527">
            <v>6823.75</v>
          </cell>
          <cell r="BN527"/>
          <cell r="BR527">
            <v>130.72</v>
          </cell>
          <cell r="BS527">
            <v>11962.1872</v>
          </cell>
        </row>
        <row r="528">
          <cell r="A528">
            <v>2021</v>
          </cell>
          <cell r="B528">
            <v>370</v>
          </cell>
          <cell r="C528" t="str">
            <v>Urology</v>
          </cell>
          <cell r="D528" t="str">
            <v>NA</v>
          </cell>
          <cell r="F528" t="str">
            <v>Shamshoum</v>
          </cell>
          <cell r="G528" t="str">
            <v>MSP</v>
          </cell>
          <cell r="H528" t="str">
            <v>Active</v>
          </cell>
          <cell r="I528">
            <v>10371062</v>
          </cell>
          <cell r="J528" t="e">
            <v>#N/A</v>
          </cell>
          <cell r="K528" t="str">
            <v>Bosch, Philip</v>
          </cell>
          <cell r="L528" t="str">
            <v>Bosch</v>
          </cell>
          <cell r="M528" t="str">
            <v>Philip</v>
          </cell>
          <cell r="N528">
            <v>43770</v>
          </cell>
          <cell r="O528">
            <v>44135</v>
          </cell>
          <cell r="P528" t="str">
            <v>0772</v>
          </cell>
          <cell r="Q528" t="str">
            <v>MSP</v>
          </cell>
          <cell r="R528">
            <v>40649419</v>
          </cell>
          <cell r="S528" t="str">
            <v/>
          </cell>
          <cell r="T528" t="str">
            <v>NA</v>
          </cell>
          <cell r="V528">
            <v>91900</v>
          </cell>
          <cell r="W528">
            <v>0.1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91900</v>
          </cell>
          <cell r="AC528">
            <v>0</v>
          </cell>
          <cell r="AD528">
            <v>0</v>
          </cell>
          <cell r="AE528">
            <v>91900</v>
          </cell>
          <cell r="AF528">
            <v>91900</v>
          </cell>
          <cell r="AG528">
            <v>0.1</v>
          </cell>
          <cell r="AH528">
            <v>9190</v>
          </cell>
          <cell r="AI528">
            <v>0</v>
          </cell>
          <cell r="AJ528"/>
          <cell r="AK528"/>
          <cell r="AN528"/>
          <cell r="AO528"/>
          <cell r="AP528"/>
          <cell r="AR528">
            <v>9190</v>
          </cell>
          <cell r="AS528">
            <v>43770</v>
          </cell>
          <cell r="AT528">
            <v>44135</v>
          </cell>
          <cell r="AU528" t="str">
            <v>MSP with PSZ only</v>
          </cell>
          <cell r="AV528">
            <v>43733</v>
          </cell>
          <cell r="BC528" t="str">
            <v>D</v>
          </cell>
          <cell r="BE528" t="str">
            <v>Y</v>
          </cell>
          <cell r="BF528" t="str">
            <v>Sub 2</v>
          </cell>
          <cell r="BG528" t="str">
            <v>pbosch@ucsd.edu</v>
          </cell>
          <cell r="BI528">
            <v>0</v>
          </cell>
          <cell r="BJ528">
            <v>37020</v>
          </cell>
          <cell r="BK528" t="str">
            <v>EcoTime</v>
          </cell>
          <cell r="BL528">
            <v>765.83</v>
          </cell>
          <cell r="BM528">
            <v>0</v>
          </cell>
          <cell r="BN528"/>
          <cell r="BR528">
            <v>44.01</v>
          </cell>
          <cell r="BS528" t="e">
            <v>#N/A</v>
          </cell>
        </row>
        <row r="529">
          <cell r="A529">
            <v>2021</v>
          </cell>
          <cell r="B529">
            <v>370</v>
          </cell>
          <cell r="C529" t="str">
            <v>Urology</v>
          </cell>
          <cell r="D529" t="str">
            <v>NA</v>
          </cell>
          <cell r="F529" t="str">
            <v>Shamshoum</v>
          </cell>
          <cell r="G529" t="str">
            <v>MSP</v>
          </cell>
          <cell r="H529" t="str">
            <v>Active</v>
          </cell>
          <cell r="I529">
            <v>10372976</v>
          </cell>
          <cell r="J529" t="e">
            <v>#N/A</v>
          </cell>
          <cell r="K529" t="str">
            <v>Crawford, Elward David</v>
          </cell>
          <cell r="L529" t="str">
            <v>Crawford</v>
          </cell>
          <cell r="M529" t="str">
            <v>Elward David</v>
          </cell>
          <cell r="N529">
            <v>43805</v>
          </cell>
          <cell r="O529">
            <v>44170</v>
          </cell>
          <cell r="P529" t="str">
            <v>0770</v>
          </cell>
          <cell r="Q529" t="str">
            <v>MSP</v>
          </cell>
          <cell r="R529">
            <v>40647166</v>
          </cell>
          <cell r="S529" t="str">
            <v/>
          </cell>
          <cell r="T529" t="str">
            <v>NA</v>
          </cell>
          <cell r="V529">
            <v>143500</v>
          </cell>
          <cell r="W529">
            <v>0.1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143500</v>
          </cell>
          <cell r="AC529">
            <v>0</v>
          </cell>
          <cell r="AD529">
            <v>0</v>
          </cell>
          <cell r="AE529">
            <v>143500</v>
          </cell>
          <cell r="AF529">
            <v>143500</v>
          </cell>
          <cell r="AG529">
            <v>0.1</v>
          </cell>
          <cell r="AH529">
            <v>14350</v>
          </cell>
          <cell r="AI529">
            <v>0</v>
          </cell>
          <cell r="AJ529"/>
          <cell r="AK529"/>
          <cell r="AN529"/>
          <cell r="AO529"/>
          <cell r="AP529"/>
          <cell r="AR529">
            <v>14350</v>
          </cell>
          <cell r="AS529">
            <v>43805</v>
          </cell>
          <cell r="AT529">
            <v>44170</v>
          </cell>
          <cell r="AU529" t="str">
            <v>MSP with PNZ and PSZ</v>
          </cell>
          <cell r="AV529">
            <v>43728</v>
          </cell>
          <cell r="BC529" t="str">
            <v>D</v>
          </cell>
          <cell r="BE529" t="str">
            <v>Y</v>
          </cell>
          <cell r="BF529" t="str">
            <v>Sub 2</v>
          </cell>
          <cell r="BG529" t="str">
            <v>decrawford@ucsd.edu</v>
          </cell>
          <cell r="BI529">
            <v>0</v>
          </cell>
          <cell r="BJ529">
            <v>37020</v>
          </cell>
          <cell r="BK529" t="str">
            <v>EcoTime</v>
          </cell>
          <cell r="BL529">
            <v>1195.83</v>
          </cell>
          <cell r="BM529">
            <v>0</v>
          </cell>
          <cell r="BN529"/>
          <cell r="BR529">
            <v>68.73</v>
          </cell>
          <cell r="BS529" t="e">
            <v>#N/A</v>
          </cell>
        </row>
        <row r="530">
          <cell r="A530">
            <v>2021</v>
          </cell>
          <cell r="B530">
            <v>370</v>
          </cell>
          <cell r="C530" t="str">
            <v>Urology</v>
          </cell>
          <cell r="D530" t="str">
            <v>NA</v>
          </cell>
          <cell r="F530" t="str">
            <v>Shamshoum</v>
          </cell>
          <cell r="G530" t="str">
            <v>MSP</v>
          </cell>
          <cell r="H530" t="str">
            <v>Active</v>
          </cell>
          <cell r="I530">
            <v>10374253</v>
          </cell>
          <cell r="J530" t="e">
            <v>#N/A</v>
          </cell>
          <cell r="K530" t="str">
            <v>Cornwell, Laura</v>
          </cell>
          <cell r="L530" t="str">
            <v>Cornwell</v>
          </cell>
          <cell r="M530" t="str">
            <v>Laura</v>
          </cell>
          <cell r="N530">
            <v>44013</v>
          </cell>
          <cell r="O530">
            <v>44377</v>
          </cell>
          <cell r="P530" t="str">
            <v>0772</v>
          </cell>
          <cell r="Q530" t="str">
            <v>MSP</v>
          </cell>
          <cell r="R530">
            <v>40720360</v>
          </cell>
          <cell r="S530" t="str">
            <v/>
          </cell>
          <cell r="T530" t="str">
            <v>NA</v>
          </cell>
          <cell r="V530">
            <v>91900</v>
          </cell>
          <cell r="W530">
            <v>0.79859999999999998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91900</v>
          </cell>
          <cell r="AC530">
            <v>0</v>
          </cell>
          <cell r="AD530">
            <v>0</v>
          </cell>
          <cell r="AE530">
            <v>91900</v>
          </cell>
          <cell r="AF530">
            <v>91900</v>
          </cell>
          <cell r="AG530">
            <v>0.79859999999999998</v>
          </cell>
          <cell r="AH530">
            <v>73391.34</v>
          </cell>
          <cell r="AI530">
            <v>0</v>
          </cell>
          <cell r="AJ530"/>
          <cell r="AK530"/>
          <cell r="AN530"/>
          <cell r="AO530"/>
          <cell r="AP530"/>
          <cell r="AR530">
            <v>73391.34</v>
          </cell>
          <cell r="AS530">
            <v>44013</v>
          </cell>
          <cell r="AT530">
            <v>44377</v>
          </cell>
          <cell r="AU530" t="str">
            <v>MSP without incentive</v>
          </cell>
          <cell r="AV530">
            <v>43992</v>
          </cell>
          <cell r="BB530" t="str">
            <v>ARC0285603</v>
          </cell>
          <cell r="BC530" t="str">
            <v>X</v>
          </cell>
          <cell r="BE530" t="str">
            <v>Y</v>
          </cell>
          <cell r="BF530"/>
          <cell r="BG530" t="str">
            <v>lcornwell@ucsd.edu</v>
          </cell>
          <cell r="BI530">
            <v>0</v>
          </cell>
          <cell r="BJ530">
            <v>31219</v>
          </cell>
          <cell r="BK530">
            <v>6115.95</v>
          </cell>
          <cell r="BL530">
            <v>6115.95</v>
          </cell>
          <cell r="BM530">
            <v>0</v>
          </cell>
          <cell r="BN530"/>
          <cell r="BR530">
            <v>44.01</v>
          </cell>
          <cell r="BS530">
            <v>1936.8800999999999</v>
          </cell>
        </row>
        <row r="531">
          <cell r="A531">
            <v>2021</v>
          </cell>
          <cell r="B531">
            <v>2053</v>
          </cell>
          <cell r="C531" t="str">
            <v>Community Care Pediatrics</v>
          </cell>
          <cell r="D531" t="str">
            <v>NA</v>
          </cell>
          <cell r="F531" t="str">
            <v>Tam</v>
          </cell>
          <cell r="G531" t="str">
            <v>MSP</v>
          </cell>
          <cell r="H531" t="str">
            <v>Active</v>
          </cell>
          <cell r="I531">
            <v>10358807</v>
          </cell>
          <cell r="J531" t="e">
            <v>#N/A</v>
          </cell>
          <cell r="K531" t="str">
            <v>HUSSAIN, SABIHA</v>
          </cell>
          <cell r="L531" t="str">
            <v>HUSSAIN</v>
          </cell>
          <cell r="M531" t="str">
            <v>SABIHA</v>
          </cell>
          <cell r="N531">
            <v>44013</v>
          </cell>
          <cell r="O531">
            <v>44377</v>
          </cell>
          <cell r="P531" t="str">
            <v>0770</v>
          </cell>
          <cell r="Q531" t="str">
            <v>MSP</v>
          </cell>
          <cell r="R531">
            <v>40646463</v>
          </cell>
          <cell r="S531" t="str">
            <v/>
          </cell>
          <cell r="T531" t="str">
            <v>NA</v>
          </cell>
          <cell r="V531">
            <v>151913</v>
          </cell>
          <cell r="W531">
            <v>1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151913</v>
          </cell>
          <cell r="AC531">
            <v>65106</v>
          </cell>
          <cell r="AD531">
            <v>0</v>
          </cell>
          <cell r="AE531">
            <v>217019</v>
          </cell>
          <cell r="AF531">
            <v>217019</v>
          </cell>
          <cell r="AG531">
            <v>1</v>
          </cell>
          <cell r="AH531">
            <v>217019</v>
          </cell>
          <cell r="AI531">
            <v>0</v>
          </cell>
          <cell r="AJ531"/>
          <cell r="AK531"/>
          <cell r="AN531"/>
          <cell r="AO531"/>
          <cell r="AP531"/>
          <cell r="AR531">
            <v>217019</v>
          </cell>
          <cell r="AS531">
            <v>44013</v>
          </cell>
          <cell r="AT531">
            <v>44377</v>
          </cell>
          <cell r="AU531" t="str">
            <v>MSP with PNZ and PSZ</v>
          </cell>
          <cell r="AV531">
            <v>43998</v>
          </cell>
          <cell r="AW531" t="str">
            <v>Tam, S.</v>
          </cell>
          <cell r="BB531" t="str">
            <v>ARC0273528 - Decrease in salary</v>
          </cell>
          <cell r="BC531" t="str">
            <v>M</v>
          </cell>
          <cell r="BE531" t="str">
            <v>N</v>
          </cell>
          <cell r="BF531"/>
          <cell r="BG531" t="str">
            <v>shussain@ucsd.edu</v>
          </cell>
          <cell r="BI531">
            <v>0</v>
          </cell>
          <cell r="BJ531">
            <v>318620</v>
          </cell>
          <cell r="BK531">
            <v>18084.919999999998</v>
          </cell>
          <cell r="BL531">
            <v>12659.42</v>
          </cell>
          <cell r="BM531">
            <v>5425.5</v>
          </cell>
          <cell r="BN531"/>
          <cell r="BR531">
            <v>103.94</v>
          </cell>
          <cell r="BS531">
            <v>7562.6744000000008</v>
          </cell>
        </row>
        <row r="532">
          <cell r="A532">
            <v>2021</v>
          </cell>
          <cell r="B532">
            <v>2053</v>
          </cell>
          <cell r="C532" t="str">
            <v>Community Care Pediatrics</v>
          </cell>
          <cell r="D532" t="str">
            <v>NA</v>
          </cell>
          <cell r="F532" t="str">
            <v>Tam</v>
          </cell>
          <cell r="G532" t="str">
            <v>MSP</v>
          </cell>
          <cell r="H532" t="str">
            <v>Active</v>
          </cell>
          <cell r="I532">
            <v>10371345</v>
          </cell>
          <cell r="J532" t="e">
            <v>#N/A</v>
          </cell>
          <cell r="K532" t="str">
            <v>ARLATA, TAMANTHA SUE</v>
          </cell>
          <cell r="L532" t="str">
            <v>ARLATA</v>
          </cell>
          <cell r="M532" t="str">
            <v>TAMANTHA SUE</v>
          </cell>
          <cell r="N532">
            <v>44013</v>
          </cell>
          <cell r="O532">
            <v>44377</v>
          </cell>
          <cell r="P532" t="str">
            <v>0771</v>
          </cell>
          <cell r="Q532" t="str">
            <v>MSP</v>
          </cell>
          <cell r="R532">
            <v>40646664</v>
          </cell>
          <cell r="S532" t="str">
            <v/>
          </cell>
          <cell r="T532" t="str">
            <v>NA</v>
          </cell>
          <cell r="V532">
            <v>151913</v>
          </cell>
          <cell r="W532">
            <v>1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151913</v>
          </cell>
          <cell r="AC532">
            <v>65106</v>
          </cell>
          <cell r="AD532">
            <v>0</v>
          </cell>
          <cell r="AE532">
            <v>217019</v>
          </cell>
          <cell r="AF532">
            <v>217019</v>
          </cell>
          <cell r="AG532">
            <v>1</v>
          </cell>
          <cell r="AH532">
            <v>217019</v>
          </cell>
          <cell r="AI532">
            <v>0</v>
          </cell>
          <cell r="AJ532"/>
          <cell r="AK532"/>
          <cell r="AN532"/>
          <cell r="AO532"/>
          <cell r="AP532"/>
          <cell r="AR532">
            <v>217019</v>
          </cell>
          <cell r="AS532">
            <v>44013</v>
          </cell>
          <cell r="AT532">
            <v>44377</v>
          </cell>
          <cell r="AU532" t="str">
            <v>MSP with PNZ and PSZ</v>
          </cell>
          <cell r="AV532">
            <v>44000</v>
          </cell>
          <cell r="BB532" t="str">
            <v>ARC0273527 - decrease in salary //ARC0258588 - LWOP eff. 9/14-9/27</v>
          </cell>
          <cell r="BC532" t="str">
            <v>M</v>
          </cell>
          <cell r="BE532" t="str">
            <v>N</v>
          </cell>
          <cell r="BF532"/>
          <cell r="BG532" t="str">
            <v>tarlata@ucsd.edu</v>
          </cell>
          <cell r="BI532">
            <v>0</v>
          </cell>
          <cell r="BJ532">
            <v>318620</v>
          </cell>
          <cell r="BK532">
            <v>18084.919999999998</v>
          </cell>
          <cell r="BL532">
            <v>12659.42</v>
          </cell>
          <cell r="BM532">
            <v>5425.5</v>
          </cell>
          <cell r="BN532">
            <v>6905.1381818181817</v>
          </cell>
          <cell r="BO532">
            <v>2959.3636363636365</v>
          </cell>
          <cell r="BR532">
            <v>103.94</v>
          </cell>
          <cell r="BS532">
            <v>7562.6744000000008</v>
          </cell>
        </row>
        <row r="533">
          <cell r="A533">
            <v>2021</v>
          </cell>
          <cell r="B533">
            <v>2056</v>
          </cell>
          <cell r="C533" t="str">
            <v>Community Care Primary Care</v>
          </cell>
          <cell r="D533" t="str">
            <v>NA</v>
          </cell>
          <cell r="F533" t="str">
            <v>Tam</v>
          </cell>
          <cell r="G533" t="str">
            <v>MSP</v>
          </cell>
          <cell r="H533" t="str">
            <v>Active</v>
          </cell>
          <cell r="I533">
            <v>10047155</v>
          </cell>
          <cell r="J533" t="e">
            <v>#N/A</v>
          </cell>
          <cell r="K533" t="str">
            <v>BORAD, AMRUTI DURLABH</v>
          </cell>
          <cell r="L533" t="str">
            <v>BORAD</v>
          </cell>
          <cell r="M533" t="str">
            <v>AMRUTI</v>
          </cell>
          <cell r="N533">
            <v>44013</v>
          </cell>
          <cell r="O533">
            <v>44377</v>
          </cell>
          <cell r="P533" t="str">
            <v>0770</v>
          </cell>
          <cell r="Q533" t="str">
            <v>MSP</v>
          </cell>
          <cell r="R533">
            <v>40649302</v>
          </cell>
          <cell r="S533" t="str">
            <v/>
          </cell>
          <cell r="T533" t="str">
            <v>NA</v>
          </cell>
          <cell r="V533">
            <v>187081</v>
          </cell>
          <cell r="W533">
            <v>1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187081</v>
          </cell>
          <cell r="AC533">
            <v>80177</v>
          </cell>
          <cell r="AD533">
            <v>0</v>
          </cell>
          <cell r="AE533">
            <v>267258</v>
          </cell>
          <cell r="AF533">
            <v>267258</v>
          </cell>
          <cell r="AG533">
            <v>1</v>
          </cell>
          <cell r="AH533">
            <v>267258</v>
          </cell>
          <cell r="AI533">
            <v>0</v>
          </cell>
          <cell r="AJ533"/>
          <cell r="AK533"/>
          <cell r="AN533"/>
          <cell r="AO533"/>
          <cell r="AP533"/>
          <cell r="AR533">
            <v>267258</v>
          </cell>
          <cell r="AS533">
            <v>44013</v>
          </cell>
          <cell r="AT533">
            <v>44377</v>
          </cell>
          <cell r="AU533" t="str">
            <v>MSP with PNZ and PSZ</v>
          </cell>
          <cell r="AV533">
            <v>43998</v>
          </cell>
          <cell r="AW533" t="str">
            <v>Tam, S.</v>
          </cell>
          <cell r="BB533" t="str">
            <v>ARC0273581 - decrease in salary</v>
          </cell>
          <cell r="BC533" t="str">
            <v>M</v>
          </cell>
          <cell r="BE533" t="str">
            <v>N</v>
          </cell>
          <cell r="BF533"/>
          <cell r="BG533" t="str">
            <v>aborad@ucsd.edu</v>
          </cell>
          <cell r="BH533" t="str">
            <v>ARC0269082 Schedule as of 12/9/19: 10-hour days.</v>
          </cell>
          <cell r="BI533">
            <v>0</v>
          </cell>
          <cell r="BJ533">
            <v>318620</v>
          </cell>
          <cell r="BK533">
            <v>22271.5</v>
          </cell>
          <cell r="BL533">
            <v>15590.08</v>
          </cell>
          <cell r="BM533">
            <v>6681.42</v>
          </cell>
          <cell r="BN533"/>
          <cell r="BR533">
            <v>128</v>
          </cell>
          <cell r="BS533">
            <v>11468.8</v>
          </cell>
        </row>
        <row r="534">
          <cell r="A534">
            <v>2021</v>
          </cell>
          <cell r="B534">
            <v>2056</v>
          </cell>
          <cell r="C534" t="str">
            <v>Community Care Primary Care</v>
          </cell>
          <cell r="D534" t="str">
            <v>NA</v>
          </cell>
          <cell r="F534" t="str">
            <v>Tam</v>
          </cell>
          <cell r="G534" t="str">
            <v>MSP</v>
          </cell>
          <cell r="H534" t="str">
            <v>Active</v>
          </cell>
          <cell r="I534">
            <v>10053177</v>
          </cell>
          <cell r="J534" t="e">
            <v>#N/A</v>
          </cell>
          <cell r="K534" t="str">
            <v>Diaz, Ian-Cromwell Bautista</v>
          </cell>
          <cell r="L534" t="str">
            <v>Diaz</v>
          </cell>
          <cell r="M534" t="str">
            <v>Ian-Cromwell</v>
          </cell>
          <cell r="N534">
            <v>44013</v>
          </cell>
          <cell r="O534">
            <v>44173</v>
          </cell>
          <cell r="P534" t="str">
            <v>0770</v>
          </cell>
          <cell r="Q534" t="str">
            <v>MSP</v>
          </cell>
          <cell r="R534">
            <v>40648504</v>
          </cell>
          <cell r="S534" t="str">
            <v/>
          </cell>
          <cell r="T534" t="str">
            <v>NA</v>
          </cell>
          <cell r="V534">
            <v>187081</v>
          </cell>
          <cell r="W534">
            <v>1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187081</v>
          </cell>
          <cell r="AC534">
            <v>80177</v>
          </cell>
          <cell r="AD534">
            <v>0</v>
          </cell>
          <cell r="AE534">
            <v>267258</v>
          </cell>
          <cell r="AF534">
            <v>267258</v>
          </cell>
          <cell r="AG534">
            <v>1</v>
          </cell>
          <cell r="AH534">
            <v>267258</v>
          </cell>
          <cell r="AI534">
            <v>0</v>
          </cell>
          <cell r="AJ534"/>
          <cell r="AK534"/>
          <cell r="AN534"/>
          <cell r="AO534"/>
          <cell r="AP534"/>
          <cell r="AR534">
            <v>267258</v>
          </cell>
          <cell r="AS534">
            <v>43808</v>
          </cell>
          <cell r="AT534">
            <v>44173</v>
          </cell>
          <cell r="AU534" t="str">
            <v>MSP with PNZ and PSZ</v>
          </cell>
          <cell r="AV534"/>
          <cell r="BB534" t="str">
            <v>ARC0284338 Revision - Decrease in salary</v>
          </cell>
          <cell r="BC534" t="str">
            <v>M</v>
          </cell>
          <cell r="BE534" t="str">
            <v>N</v>
          </cell>
          <cell r="BF534"/>
          <cell r="BG534" t="str">
            <v>iandiaz@gmail.com</v>
          </cell>
          <cell r="BI534">
            <v>0</v>
          </cell>
          <cell r="BJ534">
            <v>318620</v>
          </cell>
          <cell r="BK534">
            <v>22271.5</v>
          </cell>
          <cell r="BL534">
            <v>15590.08</v>
          </cell>
          <cell r="BM534">
            <v>6681.42</v>
          </cell>
          <cell r="BN534"/>
          <cell r="BR534">
            <v>128</v>
          </cell>
          <cell r="BS534">
            <v>11468.8</v>
          </cell>
        </row>
        <row r="535">
          <cell r="A535">
            <v>2021</v>
          </cell>
          <cell r="B535">
            <v>2056</v>
          </cell>
          <cell r="C535" t="str">
            <v>Community Care Primary Care</v>
          </cell>
          <cell r="D535" t="str">
            <v>NA</v>
          </cell>
          <cell r="F535" t="str">
            <v>Tam</v>
          </cell>
          <cell r="G535" t="str">
            <v>MSP</v>
          </cell>
          <cell r="H535" t="str">
            <v>Active</v>
          </cell>
          <cell r="I535">
            <v>10360452</v>
          </cell>
          <cell r="J535" t="e">
            <v>#N/A</v>
          </cell>
          <cell r="K535" t="str">
            <v>Bustamante, Anthony Javier</v>
          </cell>
          <cell r="L535" t="str">
            <v>Bustamante</v>
          </cell>
          <cell r="M535" t="str">
            <v>Anthony Javier</v>
          </cell>
          <cell r="N535">
            <v>44013</v>
          </cell>
          <cell r="O535">
            <v>44377</v>
          </cell>
          <cell r="P535" t="str">
            <v>0771</v>
          </cell>
          <cell r="Q535" t="str">
            <v>MSP</v>
          </cell>
          <cell r="R535">
            <v>40644109</v>
          </cell>
          <cell r="S535" t="str">
            <v/>
          </cell>
          <cell r="T535" t="str">
            <v>NA</v>
          </cell>
          <cell r="V535">
            <v>145310</v>
          </cell>
          <cell r="W535">
            <v>0.85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145310</v>
          </cell>
          <cell r="AC535">
            <v>62275</v>
          </cell>
          <cell r="AD535">
            <v>0</v>
          </cell>
          <cell r="AE535">
            <v>207585</v>
          </cell>
          <cell r="AF535">
            <v>207585</v>
          </cell>
          <cell r="AG535">
            <v>0.85</v>
          </cell>
          <cell r="AH535">
            <v>176447.25</v>
          </cell>
          <cell r="AI535">
            <v>0</v>
          </cell>
          <cell r="AJ535"/>
          <cell r="AK535"/>
          <cell r="AN535"/>
          <cell r="AO535"/>
          <cell r="AP535"/>
          <cell r="AR535">
            <v>176447.25</v>
          </cell>
          <cell r="AS535">
            <v>44013</v>
          </cell>
          <cell r="AT535">
            <v>44377</v>
          </cell>
          <cell r="AU535" t="str">
            <v>MSP with PNZ and PSZ</v>
          </cell>
          <cell r="AV535">
            <v>43998</v>
          </cell>
          <cell r="AW535" t="str">
            <v>Tam, S.</v>
          </cell>
          <cell r="BB535" t="str">
            <v>ARC0273514 - decrease in salary</v>
          </cell>
          <cell r="BC535" t="str">
            <v>M</v>
          </cell>
          <cell r="BE535" t="str">
            <v>N</v>
          </cell>
          <cell r="BF535"/>
          <cell r="BG535" t="str">
            <v>ajbustamante@ucsd.edu</v>
          </cell>
          <cell r="BI535">
            <v>0</v>
          </cell>
          <cell r="BJ535">
            <v>318620</v>
          </cell>
          <cell r="BK535">
            <v>14703.94</v>
          </cell>
          <cell r="BL535">
            <v>10292.790000000001</v>
          </cell>
          <cell r="BM535">
            <v>4411.1499999999996</v>
          </cell>
          <cell r="BN535"/>
          <cell r="BR535">
            <v>99.42</v>
          </cell>
          <cell r="BS535">
            <v>6918.6378000000004</v>
          </cell>
        </row>
        <row r="536">
          <cell r="A536">
            <v>2021</v>
          </cell>
          <cell r="B536">
            <v>2056</v>
          </cell>
          <cell r="C536" t="str">
            <v>Community Care Primary Care</v>
          </cell>
          <cell r="D536" t="str">
            <v>NA</v>
          </cell>
          <cell r="F536" t="str">
            <v>Tam</v>
          </cell>
          <cell r="G536" t="str">
            <v>MSP</v>
          </cell>
          <cell r="H536" t="str">
            <v>Active</v>
          </cell>
          <cell r="I536">
            <v>10361641</v>
          </cell>
          <cell r="J536" t="e">
            <v>#N/A</v>
          </cell>
          <cell r="K536" t="str">
            <v>Ackerman, William Joseph</v>
          </cell>
          <cell r="L536" t="str">
            <v>Ackerman</v>
          </cell>
          <cell r="M536" t="str">
            <v>William</v>
          </cell>
          <cell r="N536">
            <v>44013</v>
          </cell>
          <cell r="O536">
            <v>44377</v>
          </cell>
          <cell r="P536" t="str">
            <v>0770</v>
          </cell>
          <cell r="Q536" t="str">
            <v>MSP</v>
          </cell>
          <cell r="R536">
            <v>40642979</v>
          </cell>
          <cell r="S536" t="str">
            <v/>
          </cell>
          <cell r="T536" t="str">
            <v>NA</v>
          </cell>
          <cell r="V536">
            <v>225721</v>
          </cell>
          <cell r="W536">
            <v>1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225721</v>
          </cell>
          <cell r="AC536">
            <v>96738</v>
          </cell>
          <cell r="AD536">
            <v>0</v>
          </cell>
          <cell r="AE536">
            <v>322459</v>
          </cell>
          <cell r="AF536">
            <v>322459</v>
          </cell>
          <cell r="AG536">
            <v>1</v>
          </cell>
          <cell r="AH536">
            <v>322459</v>
          </cell>
          <cell r="AI536">
            <v>0</v>
          </cell>
          <cell r="AJ536"/>
          <cell r="AK536"/>
          <cell r="AN536"/>
          <cell r="AO536"/>
          <cell r="AP536"/>
          <cell r="AR536">
            <v>322459</v>
          </cell>
          <cell r="AS536">
            <v>44013</v>
          </cell>
          <cell r="AT536">
            <v>44377</v>
          </cell>
          <cell r="AU536" t="str">
            <v>MSP with PNZ and PSZ</v>
          </cell>
          <cell r="AV536">
            <v>43984</v>
          </cell>
          <cell r="AW536" t="str">
            <v>Tam, S.</v>
          </cell>
          <cell r="BB536" t="str">
            <v>ARC0273622 - Change in Dept (MED to COMC-PC), increase in salary</v>
          </cell>
          <cell r="BC536" t="str">
            <v>M</v>
          </cell>
          <cell r="BE536" t="str">
            <v>Y</v>
          </cell>
          <cell r="BF536"/>
          <cell r="BG536" t="str">
            <v>wiackerman@ucsd.edu</v>
          </cell>
          <cell r="BH536" t="str">
            <v>4/6/18  - Per Sonny (DA), they work in 4 hour sessions - prefer to report in 4 hour blocks. Works 4.00 Hours on Wednesdays
*Entered 176 Sick for 10/16 &amp; 24.00 Sick for 11/16 (ARC0175834).*</v>
          </cell>
          <cell r="BI536">
            <v>0</v>
          </cell>
          <cell r="BJ536">
            <v>30331</v>
          </cell>
          <cell r="BK536">
            <v>26871.58</v>
          </cell>
          <cell r="BL536">
            <v>18810.080000000002</v>
          </cell>
          <cell r="BM536">
            <v>8061.5</v>
          </cell>
          <cell r="BN536"/>
          <cell r="BR536">
            <v>154.43</v>
          </cell>
          <cell r="BS536">
            <v>16693.883000000002</v>
          </cell>
        </row>
        <row r="537">
          <cell r="A537">
            <v>2021</v>
          </cell>
          <cell r="B537">
            <v>2056</v>
          </cell>
          <cell r="C537" t="str">
            <v>Community Care Primary Care</v>
          </cell>
          <cell r="D537" t="str">
            <v>NA</v>
          </cell>
          <cell r="F537" t="str">
            <v>Tam</v>
          </cell>
          <cell r="G537" t="str">
            <v>MSP</v>
          </cell>
          <cell r="H537" t="str">
            <v>Active</v>
          </cell>
          <cell r="I537">
            <v>10363339</v>
          </cell>
          <cell r="J537" t="e">
            <v>#N/A</v>
          </cell>
          <cell r="K537" t="str">
            <v>Tannous, Joseph</v>
          </cell>
          <cell r="L537" t="str">
            <v>Tannous</v>
          </cell>
          <cell r="M537" t="str">
            <v>Joseph</v>
          </cell>
          <cell r="N537">
            <v>43927</v>
          </cell>
          <cell r="O537">
            <v>44291</v>
          </cell>
          <cell r="P537" t="str">
            <v>0770</v>
          </cell>
          <cell r="Q537" t="str">
            <v>MSP</v>
          </cell>
          <cell r="R537">
            <v>40660446</v>
          </cell>
          <cell r="S537" t="str">
            <v/>
          </cell>
          <cell r="T537" t="str">
            <v>NA</v>
          </cell>
          <cell r="V537">
            <v>224000</v>
          </cell>
          <cell r="W537">
            <v>1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224000</v>
          </cell>
          <cell r="AC537">
            <v>96000</v>
          </cell>
          <cell r="AD537">
            <v>0</v>
          </cell>
          <cell r="AE537">
            <v>320000</v>
          </cell>
          <cell r="AF537">
            <v>320000</v>
          </cell>
          <cell r="AG537">
            <v>1</v>
          </cell>
          <cell r="AH537">
            <v>320000</v>
          </cell>
          <cell r="AI537">
            <v>0</v>
          </cell>
          <cell r="AJ537"/>
          <cell r="AK537"/>
          <cell r="AN537"/>
          <cell r="AO537"/>
          <cell r="AP537"/>
          <cell r="AR537">
            <v>320000</v>
          </cell>
          <cell r="AS537">
            <v>43927</v>
          </cell>
          <cell r="AT537">
            <v>44291</v>
          </cell>
          <cell r="AU537" t="str">
            <v>MSP with PNZ and PSZ</v>
          </cell>
          <cell r="AV537">
            <v>43893</v>
          </cell>
          <cell r="AW537" t="str">
            <v>Taylor, J.</v>
          </cell>
          <cell r="AX537" t="str">
            <v>Tam, S.</v>
          </cell>
          <cell r="BB537" t="str">
            <v>ARC0280857 DEPT XFER TO CCPC EFF. 5/1/20</v>
          </cell>
          <cell r="BC537" t="str">
            <v>M</v>
          </cell>
          <cell r="BE537" t="str">
            <v>N</v>
          </cell>
          <cell r="BF537"/>
          <cell r="BG537" t="str">
            <v>jtannous@ucsd.edu</v>
          </cell>
          <cell r="BI537">
            <v>0</v>
          </cell>
          <cell r="BJ537">
            <v>318620</v>
          </cell>
          <cell r="BK537">
            <v>26666.67</v>
          </cell>
          <cell r="BL537">
            <v>18666.669999999998</v>
          </cell>
          <cell r="BM537">
            <v>8000</v>
          </cell>
          <cell r="BN537"/>
          <cell r="BR537">
            <v>153.26</v>
          </cell>
          <cell r="BS537">
            <v>16441.732799999998</v>
          </cell>
        </row>
        <row r="538">
          <cell r="A538">
            <v>2021</v>
          </cell>
          <cell r="B538">
            <v>2056</v>
          </cell>
          <cell r="C538" t="str">
            <v>Community Care Primary Care</v>
          </cell>
          <cell r="D538" t="str">
            <v>NA</v>
          </cell>
          <cell r="F538" t="str">
            <v>Tam</v>
          </cell>
          <cell r="G538" t="str">
            <v>MSP</v>
          </cell>
          <cell r="H538" t="str">
            <v>Active</v>
          </cell>
          <cell r="I538">
            <v>10363840</v>
          </cell>
          <cell r="J538" t="e">
            <v>#N/A</v>
          </cell>
          <cell r="K538" t="str">
            <v>Uvelli, Katherine Elizabeth</v>
          </cell>
          <cell r="L538" t="str">
            <v>Uvelli</v>
          </cell>
          <cell r="M538" t="str">
            <v>Katherine</v>
          </cell>
          <cell r="N538">
            <v>44013</v>
          </cell>
          <cell r="O538">
            <v>44201</v>
          </cell>
          <cell r="P538" t="str">
            <v>0770</v>
          </cell>
          <cell r="Q538" t="str">
            <v>MSP</v>
          </cell>
          <cell r="R538">
            <v>40661029</v>
          </cell>
          <cell r="S538" t="str">
            <v/>
          </cell>
          <cell r="T538" t="str">
            <v>NA</v>
          </cell>
          <cell r="V538">
            <v>155285</v>
          </cell>
          <cell r="W538">
            <v>0.8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155285</v>
          </cell>
          <cell r="AC538">
            <v>66551</v>
          </cell>
          <cell r="AD538">
            <v>0</v>
          </cell>
          <cell r="AE538">
            <v>221836</v>
          </cell>
          <cell r="AF538">
            <v>221836</v>
          </cell>
          <cell r="AG538">
            <v>0.8</v>
          </cell>
          <cell r="AH538">
            <v>177468.80000000002</v>
          </cell>
          <cell r="AI538">
            <v>0</v>
          </cell>
          <cell r="AJ538"/>
          <cell r="AK538"/>
          <cell r="AN538"/>
          <cell r="AO538"/>
          <cell r="AP538"/>
          <cell r="AR538">
            <v>177468.79999999999</v>
          </cell>
          <cell r="AS538">
            <v>43836</v>
          </cell>
          <cell r="AT538">
            <v>44201</v>
          </cell>
          <cell r="AU538" t="str">
            <v>MSP with PNZ and PSZ</v>
          </cell>
          <cell r="AV538">
            <v>43990</v>
          </cell>
          <cell r="AW538" t="str">
            <v>Tam, S.</v>
          </cell>
          <cell r="BB538" t="str">
            <v>ARC0284339 Revision - MSCEMD3, Grade D, decrease in salary</v>
          </cell>
          <cell r="BC538" t="str">
            <v>M</v>
          </cell>
          <cell r="BE538" t="str">
            <v>N</v>
          </cell>
          <cell r="BF538"/>
          <cell r="BG538" t="str">
            <v>kuvelli@health.ucsd.edu</v>
          </cell>
          <cell r="BI538">
            <v>0</v>
          </cell>
          <cell r="BJ538">
            <v>318620</v>
          </cell>
          <cell r="BK538">
            <v>14789.07</v>
          </cell>
          <cell r="BL538">
            <v>10352.33</v>
          </cell>
          <cell r="BM538">
            <v>4436.7299999999996</v>
          </cell>
          <cell r="BN538"/>
          <cell r="BR538">
            <v>106.24</v>
          </cell>
          <cell r="BS538">
            <v>7901.0688</v>
          </cell>
        </row>
        <row r="539">
          <cell r="A539">
            <v>2021</v>
          </cell>
          <cell r="B539">
            <v>2056</v>
          </cell>
          <cell r="C539" t="str">
            <v>Community Care Primary Care</v>
          </cell>
          <cell r="D539" t="str">
            <v>NA</v>
          </cell>
          <cell r="F539" t="str">
            <v>Tam</v>
          </cell>
          <cell r="G539" t="str">
            <v>MSP</v>
          </cell>
          <cell r="H539" t="str">
            <v>Active</v>
          </cell>
          <cell r="I539">
            <v>10363892</v>
          </cell>
          <cell r="J539" t="e">
            <v>#N/A</v>
          </cell>
          <cell r="K539" t="str">
            <v>Van Niekerk, Anna</v>
          </cell>
          <cell r="L539" t="str">
            <v>Van Niekerk</v>
          </cell>
          <cell r="M539" t="str">
            <v>Anna</v>
          </cell>
          <cell r="N539">
            <v>44013</v>
          </cell>
          <cell r="O539">
            <v>44377</v>
          </cell>
          <cell r="P539" t="str">
            <v>0771</v>
          </cell>
          <cell r="Q539" t="str">
            <v>MSP</v>
          </cell>
          <cell r="R539">
            <v>40661086</v>
          </cell>
          <cell r="S539" t="str">
            <v/>
          </cell>
          <cell r="T539" t="str">
            <v>NA</v>
          </cell>
          <cell r="V539">
            <v>145310</v>
          </cell>
          <cell r="W539">
            <v>1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145310</v>
          </cell>
          <cell r="AC539">
            <v>62275</v>
          </cell>
          <cell r="AD539">
            <v>0</v>
          </cell>
          <cell r="AE539">
            <v>207585</v>
          </cell>
          <cell r="AF539">
            <v>207585</v>
          </cell>
          <cell r="AG539">
            <v>1</v>
          </cell>
          <cell r="AH539">
            <v>207585</v>
          </cell>
          <cell r="AI539">
            <v>0</v>
          </cell>
          <cell r="AJ539"/>
          <cell r="AK539"/>
          <cell r="AN539"/>
          <cell r="AO539"/>
          <cell r="AP539"/>
          <cell r="AR539">
            <v>207585</v>
          </cell>
          <cell r="AS539">
            <v>44013</v>
          </cell>
          <cell r="AT539">
            <v>44377</v>
          </cell>
          <cell r="AU539" t="str">
            <v>MSP with PNZ and PSZ</v>
          </cell>
          <cell r="AV539">
            <v>44001</v>
          </cell>
          <cell r="AW539" t="str">
            <v>Pelayo, E.</v>
          </cell>
          <cell r="AX539" t="str">
            <v>Tam, S.</v>
          </cell>
          <cell r="BB539" t="str">
            <v>ARC0273512 - decrease in salary //ARC0290352 - LWOP for 9/1/20 only.</v>
          </cell>
          <cell r="BC539" t="str">
            <v>M</v>
          </cell>
          <cell r="BE539" t="str">
            <v>N</v>
          </cell>
          <cell r="BF539"/>
          <cell r="BG539" t="str">
            <v>avanniekerk@ucsd.edu</v>
          </cell>
          <cell r="BH539" t="str">
            <v>ARC0247091 - Maternity Leave Mar-May 2019
ARC0269082 Schedule as of 12/9/19: 10-hour days.</v>
          </cell>
          <cell r="BI539">
            <v>0</v>
          </cell>
          <cell r="BJ539">
            <v>318620</v>
          </cell>
          <cell r="BK539">
            <v>17298.75</v>
          </cell>
          <cell r="BL539">
            <v>12109.17</v>
          </cell>
          <cell r="BM539">
            <v>5189.58</v>
          </cell>
          <cell r="BN539"/>
          <cell r="BR539">
            <v>99.42</v>
          </cell>
          <cell r="BS539">
            <v>6918.6378000000004</v>
          </cell>
        </row>
        <row r="540">
          <cell r="A540">
            <v>2021</v>
          </cell>
          <cell r="B540">
            <v>2056</v>
          </cell>
          <cell r="C540" t="str">
            <v>Community Care Primary Care</v>
          </cell>
          <cell r="D540" t="str">
            <v>NA</v>
          </cell>
          <cell r="F540" t="str">
            <v>Tam</v>
          </cell>
          <cell r="G540" t="str">
            <v>MSP</v>
          </cell>
          <cell r="H540" t="str">
            <v>Active</v>
          </cell>
          <cell r="I540">
            <v>10369614</v>
          </cell>
          <cell r="J540" t="e">
            <v>#N/A</v>
          </cell>
          <cell r="K540" t="str">
            <v>KOWALSKI-MCGRAW, MICHELE</v>
          </cell>
          <cell r="L540" t="str">
            <v>KOWALSKI-MCGRAW</v>
          </cell>
          <cell r="M540" t="str">
            <v>MICHELE</v>
          </cell>
          <cell r="N540">
            <v>44013</v>
          </cell>
          <cell r="O540">
            <v>44377</v>
          </cell>
          <cell r="P540" t="str">
            <v>0770</v>
          </cell>
          <cell r="Q540" t="str">
            <v>MSP</v>
          </cell>
          <cell r="R540">
            <v>40654228</v>
          </cell>
          <cell r="S540" t="str">
            <v/>
          </cell>
          <cell r="T540" t="str">
            <v>NA</v>
          </cell>
          <cell r="V540">
            <v>169400</v>
          </cell>
          <cell r="W540">
            <v>0.8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169400</v>
          </cell>
          <cell r="AC540">
            <v>72600</v>
          </cell>
          <cell r="AD540">
            <v>0</v>
          </cell>
          <cell r="AE540">
            <v>242000</v>
          </cell>
          <cell r="AF540">
            <v>242000</v>
          </cell>
          <cell r="AG540">
            <v>0.8</v>
          </cell>
          <cell r="AH540">
            <v>193600</v>
          </cell>
          <cell r="AI540">
            <v>0</v>
          </cell>
          <cell r="AJ540"/>
          <cell r="AK540"/>
          <cell r="AN540"/>
          <cell r="AO540"/>
          <cell r="AP540"/>
          <cell r="AR540">
            <v>193600</v>
          </cell>
          <cell r="AS540">
            <v>44013</v>
          </cell>
          <cell r="AT540">
            <v>44377</v>
          </cell>
          <cell r="AU540" t="str">
            <v>MSP with PSZ only</v>
          </cell>
          <cell r="AV540">
            <v>43937</v>
          </cell>
          <cell r="AW540" t="str">
            <v>Tam, S.</v>
          </cell>
          <cell r="BB540" t="str">
            <v>ARC0273566</v>
          </cell>
          <cell r="BC540" t="str">
            <v>M</v>
          </cell>
          <cell r="BE540" t="str">
            <v>N</v>
          </cell>
          <cell r="BF540"/>
          <cell r="BG540" t="str">
            <v>mikowalskimcgraw@ucsd.edu</v>
          </cell>
          <cell r="BI540">
            <v>0</v>
          </cell>
          <cell r="BJ540">
            <v>318620</v>
          </cell>
          <cell r="BK540">
            <v>16133.33</v>
          </cell>
          <cell r="BL540">
            <v>11293.33</v>
          </cell>
          <cell r="BM540">
            <v>4840</v>
          </cell>
          <cell r="BN540"/>
          <cell r="BR540">
            <v>115.9</v>
          </cell>
          <cell r="BS540">
            <v>9402.9670000000006</v>
          </cell>
        </row>
        <row r="541">
          <cell r="A541">
            <v>2021</v>
          </cell>
          <cell r="B541">
            <v>2056</v>
          </cell>
          <cell r="C541" t="str">
            <v>Community Care Primary Care</v>
          </cell>
          <cell r="D541" t="str">
            <v>NA</v>
          </cell>
          <cell r="F541" t="str">
            <v>Tam</v>
          </cell>
          <cell r="G541" t="str">
            <v>MSP</v>
          </cell>
          <cell r="H541" t="str">
            <v>Active</v>
          </cell>
          <cell r="I541">
            <v>10370528</v>
          </cell>
          <cell r="J541" t="e">
            <v>#N/A</v>
          </cell>
          <cell r="K541" t="str">
            <v>COLES, LISA MARIE</v>
          </cell>
          <cell r="L541" t="str">
            <v>COLES</v>
          </cell>
          <cell r="M541" t="str">
            <v>LISA</v>
          </cell>
          <cell r="N541">
            <v>44013</v>
          </cell>
          <cell r="O541">
            <v>44377</v>
          </cell>
          <cell r="P541" t="str">
            <v>0770</v>
          </cell>
          <cell r="Q541" t="str">
            <v>MSP</v>
          </cell>
          <cell r="R541">
            <v>40649249</v>
          </cell>
          <cell r="S541" t="str">
            <v/>
          </cell>
          <cell r="T541" t="str">
            <v>NA</v>
          </cell>
          <cell r="V541">
            <v>196797</v>
          </cell>
          <cell r="W541">
            <v>1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196797</v>
          </cell>
          <cell r="AC541">
            <v>84342</v>
          </cell>
          <cell r="AD541">
            <v>0</v>
          </cell>
          <cell r="AE541">
            <v>281139</v>
          </cell>
          <cell r="AF541">
            <v>281139</v>
          </cell>
          <cell r="AG541">
            <v>1</v>
          </cell>
          <cell r="AH541">
            <v>281139</v>
          </cell>
          <cell r="AI541">
            <v>0</v>
          </cell>
          <cell r="AJ541"/>
          <cell r="AK541"/>
          <cell r="AN541"/>
          <cell r="AO541"/>
          <cell r="AP541"/>
          <cell r="AR541">
            <v>281139</v>
          </cell>
          <cell r="AS541">
            <v>44013</v>
          </cell>
          <cell r="AT541">
            <v>44377</v>
          </cell>
          <cell r="AU541" t="str">
            <v>MSP with PNZ and PSZ</v>
          </cell>
          <cell r="AV541">
            <v>44000</v>
          </cell>
          <cell r="AX541" t="str">
            <v>Tam, S.</v>
          </cell>
          <cell r="BB541" t="str">
            <v>ARC0273588 - decrease in salary</v>
          </cell>
          <cell r="BC541" t="str">
            <v>M</v>
          </cell>
          <cell r="BE541" t="str">
            <v>N</v>
          </cell>
          <cell r="BF541"/>
          <cell r="BG541" t="str">
            <v>lcoles@ucsd.edu</v>
          </cell>
          <cell r="BI541">
            <v>0</v>
          </cell>
          <cell r="BJ541">
            <v>318620</v>
          </cell>
          <cell r="BK541">
            <v>23428.25</v>
          </cell>
          <cell r="BL541">
            <v>16399.75</v>
          </cell>
          <cell r="BM541">
            <v>7028.5</v>
          </cell>
          <cell r="BN541"/>
          <cell r="BR541">
            <v>134.65</v>
          </cell>
          <cell r="BS541">
            <v>12690.762500000001</v>
          </cell>
        </row>
        <row r="542">
          <cell r="A542">
            <v>2021</v>
          </cell>
          <cell r="B542">
            <v>2056</v>
          </cell>
          <cell r="C542" t="str">
            <v>Community Care Primary Care</v>
          </cell>
          <cell r="D542" t="str">
            <v>NA</v>
          </cell>
          <cell r="F542" t="str">
            <v>Tam</v>
          </cell>
          <cell r="G542" t="str">
            <v>MSP</v>
          </cell>
          <cell r="H542" t="str">
            <v>Active</v>
          </cell>
          <cell r="I542">
            <v>10371334</v>
          </cell>
          <cell r="J542" t="e">
            <v>#N/A</v>
          </cell>
          <cell r="K542" t="str">
            <v>ELIAS, DALIA</v>
          </cell>
          <cell r="L542" t="str">
            <v>ELIAS</v>
          </cell>
          <cell r="M542" t="str">
            <v>DALIA</v>
          </cell>
          <cell r="N542">
            <v>44013</v>
          </cell>
          <cell r="O542">
            <v>44377</v>
          </cell>
          <cell r="P542" t="str">
            <v>0771</v>
          </cell>
          <cell r="Q542" t="str">
            <v>MSP</v>
          </cell>
          <cell r="R542">
            <v>40646650</v>
          </cell>
          <cell r="S542" t="str">
            <v/>
          </cell>
          <cell r="T542" t="str">
            <v>NA</v>
          </cell>
          <cell r="V542">
            <v>149734</v>
          </cell>
          <cell r="W542">
            <v>1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149734</v>
          </cell>
          <cell r="AC542">
            <v>64171</v>
          </cell>
          <cell r="AD542">
            <v>0</v>
          </cell>
          <cell r="AE542">
            <v>213905</v>
          </cell>
          <cell r="AF542">
            <v>213905</v>
          </cell>
          <cell r="AG542">
            <v>1</v>
          </cell>
          <cell r="AH542">
            <v>213905</v>
          </cell>
          <cell r="AI542">
            <v>0</v>
          </cell>
          <cell r="AJ542"/>
          <cell r="AK542"/>
          <cell r="AN542"/>
          <cell r="AO542"/>
          <cell r="AP542"/>
          <cell r="AR542">
            <v>213905</v>
          </cell>
          <cell r="AS542">
            <v>44013</v>
          </cell>
          <cell r="AT542">
            <v>44377</v>
          </cell>
          <cell r="AU542" t="str">
            <v>MSP with PNZ and PSZ</v>
          </cell>
          <cell r="AV542">
            <v>43998</v>
          </cell>
          <cell r="AW542" t="str">
            <v>Pelayo, E.</v>
          </cell>
          <cell r="BB542" t="str">
            <v>ARC0273524 - decrease in salary (LWOP 7/1/20-7/22/20, RTW 7/23/20)</v>
          </cell>
          <cell r="BC542" t="str">
            <v>M</v>
          </cell>
          <cell r="BE542" t="str">
            <v>N</v>
          </cell>
          <cell r="BF542"/>
          <cell r="BG542" t="str">
            <v>daelias@ucsd.edu</v>
          </cell>
          <cell r="BH542" t="str">
            <v>Reinstated 160 vac hours for July per SLT. S-L</v>
          </cell>
          <cell r="BI542">
            <v>0</v>
          </cell>
          <cell r="BJ542">
            <v>318620</v>
          </cell>
          <cell r="BK542">
            <v>17825.419999999998</v>
          </cell>
          <cell r="BL542">
            <v>12477.83</v>
          </cell>
          <cell r="BM542">
            <v>5347.58</v>
          </cell>
          <cell r="BN542"/>
          <cell r="BR542">
            <v>102.44</v>
          </cell>
          <cell r="BS542">
            <v>7345.9723999999987</v>
          </cell>
        </row>
        <row r="543">
          <cell r="A543">
            <v>2021</v>
          </cell>
          <cell r="B543">
            <v>2056</v>
          </cell>
          <cell r="C543" t="str">
            <v>Community Care Primary Care</v>
          </cell>
          <cell r="D543" t="str">
            <v>NA</v>
          </cell>
          <cell r="F543" t="str">
            <v>Tam</v>
          </cell>
          <cell r="G543" t="str">
            <v>MSP</v>
          </cell>
          <cell r="H543" t="str">
            <v>Active</v>
          </cell>
          <cell r="I543">
            <v>10371415</v>
          </cell>
          <cell r="J543" t="e">
            <v>#N/A</v>
          </cell>
          <cell r="K543" t="str">
            <v>SMITH, MICHAEL ALAN</v>
          </cell>
          <cell r="L543" t="str">
            <v>SMITH</v>
          </cell>
          <cell r="M543" t="str">
            <v>MICHAEL</v>
          </cell>
          <cell r="N543">
            <v>44075</v>
          </cell>
          <cell r="O543">
            <v>44377</v>
          </cell>
          <cell r="P543" t="str">
            <v>0771</v>
          </cell>
          <cell r="Q543" t="str">
            <v>MSP</v>
          </cell>
          <cell r="R543">
            <v>40646747</v>
          </cell>
          <cell r="S543" t="str">
            <v/>
          </cell>
          <cell r="T543" t="str">
            <v>NA</v>
          </cell>
          <cell r="V543">
            <v>205653</v>
          </cell>
          <cell r="W543">
            <v>0.8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205653</v>
          </cell>
          <cell r="AC543">
            <v>88137</v>
          </cell>
          <cell r="AD543">
            <v>0</v>
          </cell>
          <cell r="AE543">
            <v>293790</v>
          </cell>
          <cell r="AF543">
            <v>293790</v>
          </cell>
          <cell r="AG543">
            <v>0.8</v>
          </cell>
          <cell r="AH543">
            <v>235032</v>
          </cell>
          <cell r="AI543">
            <v>0</v>
          </cell>
          <cell r="AJ543"/>
          <cell r="AK543"/>
          <cell r="AN543"/>
          <cell r="AO543"/>
          <cell r="AP543"/>
          <cell r="AR543">
            <v>235032</v>
          </cell>
          <cell r="AS543">
            <v>44013</v>
          </cell>
          <cell r="AT543">
            <v>44377</v>
          </cell>
          <cell r="AU543" t="str">
            <v>MSP without incentive</v>
          </cell>
          <cell r="AV543">
            <v>44064</v>
          </cell>
          <cell r="BB543" t="str">
            <v>ARC0289148 - REVISION - decrease in FTE</v>
          </cell>
          <cell r="BC543" t="str">
            <v>M</v>
          </cell>
          <cell r="BE543" t="str">
            <v>N</v>
          </cell>
          <cell r="BF543"/>
          <cell r="BG543" t="str">
            <v>mas005@ucsd.edu</v>
          </cell>
          <cell r="BH543" t="str">
            <v>ARC0269082 Schedule as of 12/9/19: 10-hour days.</v>
          </cell>
          <cell r="BI543">
            <v>0</v>
          </cell>
          <cell r="BJ543">
            <v>318620</v>
          </cell>
          <cell r="BK543">
            <v>19586</v>
          </cell>
          <cell r="BL543">
            <v>13710.2</v>
          </cell>
          <cell r="BM543">
            <v>5875.8</v>
          </cell>
          <cell r="BN543"/>
          <cell r="BR543">
            <v>140.69999999999999</v>
          </cell>
          <cell r="BS543">
            <v>13857.542999999998</v>
          </cell>
        </row>
        <row r="544">
          <cell r="A544">
            <v>2021</v>
          </cell>
          <cell r="B544">
            <v>2056</v>
          </cell>
          <cell r="C544" t="str">
            <v>Community Care Primary Care</v>
          </cell>
          <cell r="D544" t="str">
            <v>NA</v>
          </cell>
          <cell r="F544" t="str">
            <v>Tam</v>
          </cell>
          <cell r="G544" t="str">
            <v>MSP</v>
          </cell>
          <cell r="H544" t="str">
            <v>Active</v>
          </cell>
          <cell r="I544">
            <v>10371418</v>
          </cell>
          <cell r="J544" t="e">
            <v>#N/A</v>
          </cell>
          <cell r="K544" t="str">
            <v>BACH, CLARK T</v>
          </cell>
          <cell r="L544" t="str">
            <v>Bach</v>
          </cell>
          <cell r="M544" t="str">
            <v>Clark</v>
          </cell>
          <cell r="N544">
            <v>44013</v>
          </cell>
          <cell r="O544">
            <v>44377</v>
          </cell>
          <cell r="P544" t="str">
            <v>0772</v>
          </cell>
          <cell r="Q544" t="str">
            <v>MSP</v>
          </cell>
          <cell r="R544">
            <v>40646749</v>
          </cell>
          <cell r="S544" t="str">
            <v/>
          </cell>
          <cell r="T544" t="str">
            <v>NA</v>
          </cell>
          <cell r="V544">
            <v>149734</v>
          </cell>
          <cell r="W544">
            <v>1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149734</v>
          </cell>
          <cell r="AC544">
            <v>64171</v>
          </cell>
          <cell r="AD544">
            <v>0</v>
          </cell>
          <cell r="AE544">
            <v>213905</v>
          </cell>
          <cell r="AF544">
            <v>213905</v>
          </cell>
          <cell r="AG544">
            <v>1</v>
          </cell>
          <cell r="AH544">
            <v>213905</v>
          </cell>
          <cell r="AI544">
            <v>0</v>
          </cell>
          <cell r="AJ544"/>
          <cell r="AK544"/>
          <cell r="AN544"/>
          <cell r="AO544"/>
          <cell r="AP544"/>
          <cell r="AR544">
            <v>213905</v>
          </cell>
          <cell r="AS544">
            <v>44013</v>
          </cell>
          <cell r="AT544">
            <v>44377</v>
          </cell>
          <cell r="AU544" t="str">
            <v>MSP with PNZ and PSZ</v>
          </cell>
          <cell r="AV544">
            <v>43614</v>
          </cell>
          <cell r="BB544" t="str">
            <v>ARC0273523 - decrease in salary</v>
          </cell>
          <cell r="BC544" t="str">
            <v>M</v>
          </cell>
          <cell r="BE544" t="str">
            <v>N</v>
          </cell>
          <cell r="BF544"/>
          <cell r="BG544" t="str">
            <v>cbach@ucsd.edu</v>
          </cell>
          <cell r="BI544">
            <v>0</v>
          </cell>
          <cell r="BJ544">
            <v>318620</v>
          </cell>
          <cell r="BK544">
            <v>17825.419999999998</v>
          </cell>
          <cell r="BL544">
            <v>12477.83</v>
          </cell>
          <cell r="BM544">
            <v>5347.58</v>
          </cell>
          <cell r="BN544"/>
          <cell r="BR544">
            <v>102.44</v>
          </cell>
          <cell r="BS544">
            <v>7345.9723999999987</v>
          </cell>
        </row>
        <row r="545">
          <cell r="A545">
            <v>2021</v>
          </cell>
          <cell r="B545">
            <v>2056</v>
          </cell>
          <cell r="C545" t="str">
            <v>Community Care Primary Care</v>
          </cell>
          <cell r="D545" t="str">
            <v>NA</v>
          </cell>
          <cell r="F545" t="str">
            <v>Tam</v>
          </cell>
          <cell r="G545" t="str">
            <v>MSP</v>
          </cell>
          <cell r="H545" t="str">
            <v>Active</v>
          </cell>
          <cell r="I545">
            <v>10372517</v>
          </cell>
          <cell r="J545" t="e">
            <v>#N/A</v>
          </cell>
          <cell r="K545" t="str">
            <v>JUNG, YEWAH</v>
          </cell>
          <cell r="L545" t="str">
            <v>JUNG</v>
          </cell>
          <cell r="M545" t="str">
            <v>YEWAH</v>
          </cell>
          <cell r="N545">
            <v>44013</v>
          </cell>
          <cell r="O545">
            <v>44377</v>
          </cell>
          <cell r="P545" t="str">
            <v>0771</v>
          </cell>
          <cell r="Q545" t="str">
            <v>MSP</v>
          </cell>
          <cell r="R545">
            <v>40647100</v>
          </cell>
          <cell r="S545" t="str">
            <v/>
          </cell>
          <cell r="T545" t="str">
            <v>NA</v>
          </cell>
          <cell r="V545">
            <v>187081</v>
          </cell>
          <cell r="W545">
            <v>1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187081</v>
          </cell>
          <cell r="AC545">
            <v>80177</v>
          </cell>
          <cell r="AD545">
            <v>0</v>
          </cell>
          <cell r="AE545">
            <v>267258</v>
          </cell>
          <cell r="AF545">
            <v>267258</v>
          </cell>
          <cell r="AG545">
            <v>1</v>
          </cell>
          <cell r="AH545">
            <v>267258</v>
          </cell>
          <cell r="AI545">
            <v>0</v>
          </cell>
          <cell r="AJ545"/>
          <cell r="AK545"/>
          <cell r="AN545"/>
          <cell r="AO545"/>
          <cell r="AP545"/>
          <cell r="AR545">
            <v>267258</v>
          </cell>
          <cell r="AS545">
            <v>44013</v>
          </cell>
          <cell r="AT545">
            <v>44377</v>
          </cell>
          <cell r="AU545" t="str">
            <v>MSP with PNZ and PSZ</v>
          </cell>
          <cell r="AV545">
            <v>43998</v>
          </cell>
          <cell r="AW545" t="str">
            <v>Pelayo, E.</v>
          </cell>
          <cell r="AX545" t="str">
            <v>Tam, S.</v>
          </cell>
          <cell r="BB545" t="str">
            <v>ARC0273582 - decrease in salary</v>
          </cell>
          <cell r="BC545" t="str">
            <v>M</v>
          </cell>
          <cell r="BE545" t="str">
            <v>N</v>
          </cell>
          <cell r="BF545"/>
          <cell r="BG545" t="str">
            <v>y1jung@ucsd.edu</v>
          </cell>
          <cell r="BI545">
            <v>0</v>
          </cell>
          <cell r="BJ545">
            <v>318620</v>
          </cell>
          <cell r="BK545">
            <v>22271.5</v>
          </cell>
          <cell r="BL545">
            <v>15590.08</v>
          </cell>
          <cell r="BM545">
            <v>6681.42</v>
          </cell>
          <cell r="BN545"/>
          <cell r="BR545">
            <v>128</v>
          </cell>
          <cell r="BS545">
            <v>11468.8</v>
          </cell>
        </row>
        <row r="546">
          <cell r="A546">
            <v>2021</v>
          </cell>
          <cell r="B546">
            <v>2056</v>
          </cell>
          <cell r="C546" t="str">
            <v>Community Care Primary Care</v>
          </cell>
          <cell r="D546" t="str">
            <v>NA</v>
          </cell>
          <cell r="F546" t="str">
            <v>Tam</v>
          </cell>
          <cell r="G546" t="str">
            <v>MSP</v>
          </cell>
          <cell r="H546" t="str">
            <v>Active</v>
          </cell>
          <cell r="I546">
            <v>10373301</v>
          </cell>
          <cell r="J546" t="e">
            <v>#N/A</v>
          </cell>
          <cell r="K546" t="str">
            <v>Harb, Alma Abou</v>
          </cell>
          <cell r="L546" t="str">
            <v>Harb</v>
          </cell>
          <cell r="M546" t="str">
            <v>Alma</v>
          </cell>
          <cell r="N546">
            <v>44013</v>
          </cell>
          <cell r="O546">
            <v>44377</v>
          </cell>
          <cell r="P546" t="str">
            <v>0770</v>
          </cell>
          <cell r="Q546" t="str">
            <v>MSP</v>
          </cell>
          <cell r="R546">
            <v>40652632</v>
          </cell>
          <cell r="S546" t="str">
            <v/>
          </cell>
          <cell r="T546" t="str">
            <v>NA</v>
          </cell>
          <cell r="V546">
            <v>261131</v>
          </cell>
          <cell r="W546">
            <v>1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261131</v>
          </cell>
          <cell r="AC546">
            <v>111913</v>
          </cell>
          <cell r="AD546">
            <v>0</v>
          </cell>
          <cell r="AE546">
            <v>373044</v>
          </cell>
          <cell r="AF546">
            <v>373044</v>
          </cell>
          <cell r="AG546">
            <v>1</v>
          </cell>
          <cell r="AH546">
            <v>373044</v>
          </cell>
          <cell r="AI546">
            <v>0</v>
          </cell>
          <cell r="AJ546"/>
          <cell r="AK546"/>
          <cell r="AN546"/>
          <cell r="AO546"/>
          <cell r="AP546"/>
          <cell r="AR546">
            <v>373044</v>
          </cell>
          <cell r="AS546">
            <v>44013</v>
          </cell>
          <cell r="AT546">
            <v>44377</v>
          </cell>
          <cell r="AU546" t="str">
            <v>MSP with PNZ and PSZ</v>
          </cell>
          <cell r="AV546">
            <v>43984</v>
          </cell>
          <cell r="AW546" t="str">
            <v>Tam, S.</v>
          </cell>
          <cell r="BB546" t="str">
            <v>ARC0273629 - Change in Dept to CC Primary Care 2056</v>
          </cell>
          <cell r="BC546" t="str">
            <v>M</v>
          </cell>
          <cell r="BE546" t="str">
            <v>Y</v>
          </cell>
          <cell r="BF546"/>
          <cell r="BG546" t="str">
            <v>aaharb@ucsd.edu</v>
          </cell>
          <cell r="BI546">
            <v>0</v>
          </cell>
          <cell r="BJ546">
            <v>30331</v>
          </cell>
          <cell r="BK546">
            <v>31087</v>
          </cell>
          <cell r="BL546">
            <v>21760.92</v>
          </cell>
          <cell r="BM546">
            <v>9326.08</v>
          </cell>
          <cell r="BN546"/>
          <cell r="BR546">
            <v>178.66</v>
          </cell>
          <cell r="BS546">
            <v>22343.2196</v>
          </cell>
        </row>
        <row r="547">
          <cell r="A547">
            <v>2021</v>
          </cell>
          <cell r="B547">
            <v>2056</v>
          </cell>
          <cell r="C547" t="str">
            <v>Community Care Primary Care</v>
          </cell>
          <cell r="D547" t="str">
            <v>NA</v>
          </cell>
          <cell r="F547" t="str">
            <v>Tam</v>
          </cell>
          <cell r="G547" t="str">
            <v>MSP</v>
          </cell>
          <cell r="H547" t="str">
            <v>Active</v>
          </cell>
          <cell r="I547">
            <v>10373497</v>
          </cell>
          <cell r="J547" t="e">
            <v>#N/A</v>
          </cell>
          <cell r="K547" t="str">
            <v>Master, Ramona</v>
          </cell>
          <cell r="L547" t="str">
            <v>Master</v>
          </cell>
          <cell r="M547" t="str">
            <v>Ramona</v>
          </cell>
          <cell r="N547">
            <v>44013</v>
          </cell>
          <cell r="O547">
            <v>44377</v>
          </cell>
          <cell r="P547" t="str">
            <v>0770</v>
          </cell>
          <cell r="Q547" t="str">
            <v>MSP</v>
          </cell>
          <cell r="R547">
            <v>40655458</v>
          </cell>
          <cell r="S547" t="str">
            <v/>
          </cell>
          <cell r="T547" t="str">
            <v>NA</v>
          </cell>
          <cell r="V547">
            <v>237392</v>
          </cell>
          <cell r="W547">
            <v>1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237392</v>
          </cell>
          <cell r="AC547">
            <v>101739</v>
          </cell>
          <cell r="AD547">
            <v>0</v>
          </cell>
          <cell r="AE547">
            <v>339131</v>
          </cell>
          <cell r="AF547">
            <v>339131</v>
          </cell>
          <cell r="AG547">
            <v>1</v>
          </cell>
          <cell r="AH547">
            <v>339131</v>
          </cell>
          <cell r="AI547">
            <v>0</v>
          </cell>
          <cell r="AJ547"/>
          <cell r="AK547"/>
          <cell r="AN547"/>
          <cell r="AO547"/>
          <cell r="AP547"/>
          <cell r="AR547">
            <v>339131</v>
          </cell>
          <cell r="AS547">
            <v>44013</v>
          </cell>
          <cell r="AT547">
            <v>44377</v>
          </cell>
          <cell r="AU547" t="str">
            <v>MSP with PNZ and PSZ</v>
          </cell>
          <cell r="AV547">
            <v>43984</v>
          </cell>
          <cell r="AW547" t="str">
            <v>Tam, S.</v>
          </cell>
          <cell r="BB547" t="str">
            <v>ARC0273626 - change in dept eff. 7/1 to CC Primary Care</v>
          </cell>
          <cell r="BC547" t="str">
            <v>M</v>
          </cell>
          <cell r="BE547" t="str">
            <v>Y</v>
          </cell>
          <cell r="BF547"/>
          <cell r="BG547" t="str">
            <v>rmaster@ucsd.edu</v>
          </cell>
          <cell r="BI547">
            <v>0</v>
          </cell>
          <cell r="BJ547">
            <v>30331</v>
          </cell>
          <cell r="BK547">
            <v>28260.92</v>
          </cell>
          <cell r="BL547">
            <v>19782.669999999998</v>
          </cell>
          <cell r="BM547">
            <v>8478.25</v>
          </cell>
          <cell r="BN547"/>
          <cell r="BR547">
            <v>162.41999999999999</v>
          </cell>
          <cell r="BS547">
            <v>18465.529799999997</v>
          </cell>
        </row>
        <row r="548">
          <cell r="A548">
            <v>2021</v>
          </cell>
          <cell r="B548">
            <v>2056</v>
          </cell>
          <cell r="C548" t="str">
            <v>Community Care Primary Care</v>
          </cell>
          <cell r="D548" t="str">
            <v>NA</v>
          </cell>
          <cell r="F548" t="str">
            <v>Tam</v>
          </cell>
          <cell r="G548" t="str">
            <v>MSP</v>
          </cell>
          <cell r="H548" t="str">
            <v>Active</v>
          </cell>
          <cell r="I548">
            <v>10373753</v>
          </cell>
          <cell r="J548" t="e">
            <v>#N/A</v>
          </cell>
          <cell r="K548" t="str">
            <v>COLES, ROBERT TAKAO</v>
          </cell>
          <cell r="L548" t="str">
            <v>COLES</v>
          </cell>
          <cell r="M548" t="str">
            <v>ROBERT</v>
          </cell>
          <cell r="N548">
            <v>44013</v>
          </cell>
          <cell r="O548">
            <v>44377</v>
          </cell>
          <cell r="P548" t="str">
            <v>0770</v>
          </cell>
          <cell r="Q548" t="str">
            <v>MSP</v>
          </cell>
          <cell r="R548">
            <v>40650218</v>
          </cell>
          <cell r="S548" t="str">
            <v/>
          </cell>
          <cell r="T548" t="str">
            <v>NA</v>
          </cell>
          <cell r="V548">
            <v>191592</v>
          </cell>
          <cell r="W548">
            <v>1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191592</v>
          </cell>
          <cell r="AC548">
            <v>82111</v>
          </cell>
          <cell r="AD548">
            <v>0</v>
          </cell>
          <cell r="AE548">
            <v>273703</v>
          </cell>
          <cell r="AF548">
            <v>273703</v>
          </cell>
          <cell r="AG548">
            <v>1</v>
          </cell>
          <cell r="AH548">
            <v>273703</v>
          </cell>
          <cell r="AI548">
            <v>0</v>
          </cell>
          <cell r="AJ548"/>
          <cell r="AK548"/>
          <cell r="AN548"/>
          <cell r="AO548"/>
          <cell r="AP548"/>
          <cell r="AR548">
            <v>273703</v>
          </cell>
          <cell r="AS548">
            <v>44013</v>
          </cell>
          <cell r="AT548">
            <v>44377</v>
          </cell>
          <cell r="AU548" t="str">
            <v>MSP with PNZ and PSZ</v>
          </cell>
          <cell r="AV548">
            <v>44000</v>
          </cell>
          <cell r="AW548" t="str">
            <v>Pelayo, E.</v>
          </cell>
          <cell r="AX548" t="str">
            <v>Tam, S.</v>
          </cell>
          <cell r="BB548" t="str">
            <v>ARC0273585 - decrease in salary</v>
          </cell>
          <cell r="BC548" t="str">
            <v>M</v>
          </cell>
          <cell r="BE548" t="str">
            <v>N</v>
          </cell>
          <cell r="BF548"/>
          <cell r="BG548" t="str">
            <v>rcoles@ucsd.edu</v>
          </cell>
          <cell r="BI548">
            <v>0</v>
          </cell>
          <cell r="BJ548">
            <v>318620</v>
          </cell>
          <cell r="BK548">
            <v>22808.58</v>
          </cell>
          <cell r="BL548">
            <v>15966</v>
          </cell>
          <cell r="BM548">
            <v>6842.58</v>
          </cell>
          <cell r="BN548"/>
          <cell r="BR548">
            <v>131.08000000000001</v>
          </cell>
          <cell r="BS548">
            <v>12027.900800000001</v>
          </cell>
        </row>
        <row r="549">
          <cell r="A549">
            <v>2021</v>
          </cell>
          <cell r="B549">
            <v>2056</v>
          </cell>
          <cell r="C549" t="str">
            <v>Community Care Primary Care</v>
          </cell>
          <cell r="D549" t="str">
            <v>NA</v>
          </cell>
          <cell r="F549" t="str">
            <v>Tam</v>
          </cell>
          <cell r="G549" t="str">
            <v>MSP</v>
          </cell>
          <cell r="H549" t="str">
            <v>Active</v>
          </cell>
          <cell r="I549">
            <v>10374404</v>
          </cell>
          <cell r="J549" t="e">
            <v>#N/A</v>
          </cell>
          <cell r="K549" t="str">
            <v>Corbin, Timothy James</v>
          </cell>
          <cell r="L549" t="str">
            <v>Corbin</v>
          </cell>
          <cell r="M549" t="str">
            <v>Timothy James</v>
          </cell>
          <cell r="N549">
            <v>43927</v>
          </cell>
          <cell r="O549">
            <v>44291</v>
          </cell>
          <cell r="P549" t="str">
            <v>0770</v>
          </cell>
          <cell r="Q549" t="str">
            <v>MSP</v>
          </cell>
          <cell r="R549">
            <v>40652961</v>
          </cell>
          <cell r="S549" t="str">
            <v/>
          </cell>
          <cell r="T549" t="str">
            <v>NA</v>
          </cell>
          <cell r="V549">
            <v>224000</v>
          </cell>
          <cell r="W549">
            <v>1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224000</v>
          </cell>
          <cell r="AC549">
            <v>96000</v>
          </cell>
          <cell r="AD549">
            <v>0</v>
          </cell>
          <cell r="AE549">
            <v>320000</v>
          </cell>
          <cell r="AF549">
            <v>320000</v>
          </cell>
          <cell r="AG549">
            <v>1</v>
          </cell>
          <cell r="AH549">
            <v>320000</v>
          </cell>
          <cell r="AI549">
            <v>0</v>
          </cell>
          <cell r="AJ549"/>
          <cell r="AK549"/>
          <cell r="AN549"/>
          <cell r="AO549"/>
          <cell r="AP549"/>
          <cell r="AR549">
            <v>320000</v>
          </cell>
          <cell r="AS549">
            <v>43927</v>
          </cell>
          <cell r="AT549">
            <v>44291</v>
          </cell>
          <cell r="AU549" t="str">
            <v>MSP with PNZ and PSZ</v>
          </cell>
          <cell r="AV549">
            <v>43893</v>
          </cell>
          <cell r="AW549" t="str">
            <v>Taylor, J.</v>
          </cell>
          <cell r="AX549" t="str">
            <v>Tam, S.</v>
          </cell>
          <cell r="BB549" t="str">
            <v>DEPT XFER TO CCPC EFF. 5/1/20</v>
          </cell>
          <cell r="BC549" t="str">
            <v>M</v>
          </cell>
          <cell r="BE549" t="str">
            <v>N</v>
          </cell>
          <cell r="BF549"/>
          <cell r="BG549" t="str">
            <v>ticorbin@ucsd.edu</v>
          </cell>
          <cell r="BI549">
            <v>0</v>
          </cell>
          <cell r="BJ549">
            <v>318620</v>
          </cell>
          <cell r="BK549">
            <v>26666.67</v>
          </cell>
          <cell r="BL549">
            <v>18666.669999999998</v>
          </cell>
          <cell r="BM549">
            <v>8000</v>
          </cell>
          <cell r="BN549"/>
          <cell r="BR549">
            <v>153.26</v>
          </cell>
          <cell r="BS549">
            <v>16441.732799999998</v>
          </cell>
        </row>
        <row r="550">
          <cell r="A550">
            <v>2021</v>
          </cell>
          <cell r="B550">
            <v>2056</v>
          </cell>
          <cell r="C550" t="str">
            <v>Community Care Primary Care</v>
          </cell>
          <cell r="D550" t="str">
            <v>NA</v>
          </cell>
          <cell r="F550" t="str">
            <v>Tam</v>
          </cell>
          <cell r="G550" t="str">
            <v>MSP</v>
          </cell>
          <cell r="H550" t="str">
            <v>Active</v>
          </cell>
          <cell r="I550">
            <v>10375529</v>
          </cell>
          <cell r="J550" t="e">
            <v>#N/A</v>
          </cell>
          <cell r="K550" t="str">
            <v>Ikeda, Tyson</v>
          </cell>
          <cell r="L550" t="str">
            <v>Ikeda</v>
          </cell>
          <cell r="M550" t="str">
            <v>Tyson</v>
          </cell>
          <cell r="N550">
            <v>44013</v>
          </cell>
          <cell r="O550">
            <v>44377</v>
          </cell>
          <cell r="P550" t="str">
            <v>0770</v>
          </cell>
          <cell r="Q550" t="str">
            <v>MSP</v>
          </cell>
          <cell r="R550">
            <v>40719216</v>
          </cell>
          <cell r="S550" t="str">
            <v/>
          </cell>
          <cell r="T550" t="str">
            <v>NA</v>
          </cell>
          <cell r="V550">
            <v>206518</v>
          </cell>
          <cell r="W550">
            <v>1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206518</v>
          </cell>
          <cell r="AC550">
            <v>88508</v>
          </cell>
          <cell r="AD550">
            <v>0</v>
          </cell>
          <cell r="AE550">
            <v>295026</v>
          </cell>
          <cell r="AF550">
            <v>295026</v>
          </cell>
          <cell r="AG550">
            <v>1</v>
          </cell>
          <cell r="AH550">
            <v>295026</v>
          </cell>
          <cell r="AI550">
            <v>0</v>
          </cell>
          <cell r="AJ550"/>
          <cell r="AK550"/>
          <cell r="AN550"/>
          <cell r="AO550"/>
          <cell r="AP550"/>
          <cell r="AR550">
            <v>295026</v>
          </cell>
          <cell r="AS550">
            <v>44013</v>
          </cell>
          <cell r="AT550">
            <v>44377</v>
          </cell>
          <cell r="AU550" t="str">
            <v>MSP with PNZ and PSZ</v>
          </cell>
          <cell r="AV550">
            <v>43999</v>
          </cell>
          <cell r="AW550" t="str">
            <v>Tam, S.</v>
          </cell>
          <cell r="AX550" t="str">
            <v>Tam, S.</v>
          </cell>
          <cell r="BB550" t="str">
            <v>CIS from Faculty to MSP eff. 7/1/20 - FIXED - ARC0285455</v>
          </cell>
          <cell r="BC550" t="str">
            <v>D</v>
          </cell>
          <cell r="BE550" t="str">
            <v>Y</v>
          </cell>
          <cell r="BF550"/>
          <cell r="BG550" t="str">
            <v>tikeda@ucsd.edu</v>
          </cell>
          <cell r="BH550" t="str">
            <v>DFM</v>
          </cell>
          <cell r="BI550">
            <v>0</v>
          </cell>
          <cell r="BJ550">
            <v>30121</v>
          </cell>
          <cell r="BK550">
            <v>24585.5</v>
          </cell>
          <cell r="BL550">
            <v>17209.830000000002</v>
          </cell>
          <cell r="BM550">
            <v>7375.67</v>
          </cell>
          <cell r="BN550"/>
          <cell r="BR550">
            <v>141.30000000000001</v>
          </cell>
          <cell r="BS550">
            <v>12288.861000000001</v>
          </cell>
        </row>
        <row r="551">
          <cell r="A551">
            <v>2022</v>
          </cell>
          <cell r="B551">
            <v>2056</v>
          </cell>
          <cell r="C551" t="str">
            <v>Community Care Primary Care</v>
          </cell>
          <cell r="D551" t="str">
            <v>NA</v>
          </cell>
          <cell r="F551" t="str">
            <v>Tam</v>
          </cell>
          <cell r="G551" t="str">
            <v>MSP</v>
          </cell>
          <cell r="I551">
            <v>10449119</v>
          </cell>
          <cell r="J551" t="e">
            <v>#N/A</v>
          </cell>
          <cell r="K551" t="str">
            <v>Alam, Mohammad Monjurul</v>
          </cell>
          <cell r="L551" t="str">
            <v>Alam</v>
          </cell>
          <cell r="M551" t="str">
            <v>Mohammad Monjurul</v>
          </cell>
          <cell r="N551">
            <v>44075</v>
          </cell>
          <cell r="O551">
            <v>44439</v>
          </cell>
          <cell r="P551" t="str">
            <v>0770</v>
          </cell>
          <cell r="Q551" t="str">
            <v>MSP</v>
          </cell>
          <cell r="R551">
            <v>40734246</v>
          </cell>
          <cell r="S551" t="str">
            <v/>
          </cell>
          <cell r="T551" t="str">
            <v>NA</v>
          </cell>
          <cell r="V551">
            <v>200710</v>
          </cell>
          <cell r="W551">
            <v>1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200710</v>
          </cell>
          <cell r="AC551">
            <v>86018</v>
          </cell>
          <cell r="AD551">
            <v>0</v>
          </cell>
          <cell r="AE551">
            <v>286728</v>
          </cell>
          <cell r="AF551">
            <v>286728</v>
          </cell>
          <cell r="AG551">
            <v>1</v>
          </cell>
          <cell r="AH551">
            <v>286728</v>
          </cell>
          <cell r="AI551">
            <v>0</v>
          </cell>
          <cell r="AJ551"/>
          <cell r="AK551"/>
          <cell r="AN551"/>
          <cell r="AO551"/>
          <cell r="AP551"/>
          <cell r="AR551">
            <v>286728</v>
          </cell>
          <cell r="AS551">
            <v>44075</v>
          </cell>
          <cell r="AT551">
            <v>44439</v>
          </cell>
          <cell r="AU551" t="str">
            <v>MSP with PNZ and PSZ</v>
          </cell>
          <cell r="AV551">
            <v>44028</v>
          </cell>
          <cell r="AW551" t="str">
            <v>Tam, S.</v>
          </cell>
          <cell r="BB551" t="str">
            <v>ARC0287488</v>
          </cell>
          <cell r="BC551" t="str">
            <v>N</v>
          </cell>
          <cell r="BE551" t="str">
            <v>Y</v>
          </cell>
          <cell r="BF551"/>
          <cell r="BG551" t="str">
            <v>alammd80@gmail.com</v>
          </cell>
          <cell r="BI551">
            <v>0</v>
          </cell>
          <cell r="BK551">
            <v>23894</v>
          </cell>
          <cell r="BL551">
            <v>16725.830000000002</v>
          </cell>
          <cell r="BM551">
            <v>7168.17</v>
          </cell>
          <cell r="BN551"/>
          <cell r="BR551">
            <v>137.32</v>
          </cell>
          <cell r="BS551">
            <v>13200.571599999999</v>
          </cell>
        </row>
        <row r="552">
          <cell r="A552">
            <v>2021</v>
          </cell>
          <cell r="B552">
            <v>3420</v>
          </cell>
          <cell r="C552" t="str">
            <v>Ob/Gyn Housestaff</v>
          </cell>
          <cell r="D552" t="str">
            <v>NA</v>
          </cell>
          <cell r="F552" t="str">
            <v>Tam</v>
          </cell>
          <cell r="G552" t="str">
            <v>MSP</v>
          </cell>
          <cell r="H552" t="str">
            <v>Active</v>
          </cell>
          <cell r="I552">
            <v>10370874</v>
          </cell>
          <cell r="J552" t="e">
            <v>#N/A</v>
          </cell>
          <cell r="K552" t="str">
            <v>Medica, Alexa C</v>
          </cell>
          <cell r="L552" t="str">
            <v>Medica</v>
          </cell>
          <cell r="M552" t="str">
            <v>Alexa</v>
          </cell>
          <cell r="N552">
            <v>44013</v>
          </cell>
          <cell r="O552">
            <v>44377</v>
          </cell>
          <cell r="P552" t="str">
            <v>0772</v>
          </cell>
          <cell r="Q552" t="str">
            <v>MSP</v>
          </cell>
          <cell r="R552">
            <v>40717135</v>
          </cell>
          <cell r="S552" t="str">
            <v/>
          </cell>
          <cell r="T552" t="str">
            <v>NA</v>
          </cell>
          <cell r="V552">
            <v>123500</v>
          </cell>
          <cell r="W552">
            <v>0.2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123500</v>
          </cell>
          <cell r="AC552">
            <v>0</v>
          </cell>
          <cell r="AD552">
            <v>0</v>
          </cell>
          <cell r="AE552">
            <v>123500</v>
          </cell>
          <cell r="AF552">
            <v>123500</v>
          </cell>
          <cell r="AG552">
            <v>0.2</v>
          </cell>
          <cell r="AH552">
            <v>24700</v>
          </cell>
          <cell r="AI552">
            <v>0</v>
          </cell>
          <cell r="AJ552"/>
          <cell r="AK552"/>
          <cell r="AN552"/>
          <cell r="AO552"/>
          <cell r="AP552"/>
          <cell r="AR552">
            <v>24700</v>
          </cell>
          <cell r="AS552">
            <v>44013</v>
          </cell>
          <cell r="AT552">
            <v>44377</v>
          </cell>
          <cell r="AU552" t="str">
            <v>MSP with PNZ only</v>
          </cell>
          <cell r="AV552">
            <v>43994</v>
          </cell>
          <cell r="AW552" t="str">
            <v>Tam, S.</v>
          </cell>
          <cell r="BB552" t="str">
            <v>ARC0285135</v>
          </cell>
          <cell r="BC552" t="str">
            <v>X</v>
          </cell>
          <cell r="BE552" t="str">
            <v>Y</v>
          </cell>
          <cell r="BF552" t="str">
            <v>GME</v>
          </cell>
          <cell r="BG552" t="str">
            <v>amedica@ucsd.edu</v>
          </cell>
          <cell r="BI552">
            <v>0</v>
          </cell>
          <cell r="BJ552">
            <v>30502</v>
          </cell>
          <cell r="BK552" t="str">
            <v>Incentive</v>
          </cell>
          <cell r="BL552">
            <v>2058.33</v>
          </cell>
          <cell r="BM552">
            <v>0</v>
          </cell>
          <cell r="BN552"/>
          <cell r="BR552">
            <v>59.15</v>
          </cell>
          <cell r="BS552" t="e">
            <v>#N/A</v>
          </cell>
        </row>
        <row r="553">
          <cell r="A553">
            <v>2021</v>
          </cell>
          <cell r="B553">
            <v>3422</v>
          </cell>
          <cell r="C553" t="str">
            <v>Neurology Housestaff</v>
          </cell>
          <cell r="D553" t="str">
            <v>NA</v>
          </cell>
          <cell r="F553" t="str">
            <v>Reyes</v>
          </cell>
          <cell r="G553" t="str">
            <v>MSP</v>
          </cell>
          <cell r="H553" t="str">
            <v>Active</v>
          </cell>
          <cell r="I553">
            <v>10373283</v>
          </cell>
          <cell r="J553" t="e">
            <v>#N/A</v>
          </cell>
          <cell r="K553" t="str">
            <v>Hannawi, Andrew Philip</v>
          </cell>
          <cell r="L553" t="str">
            <v>Hannawi</v>
          </cell>
          <cell r="M553" t="str">
            <v>Andrew</v>
          </cell>
          <cell r="N553">
            <v>44013</v>
          </cell>
          <cell r="O553">
            <v>44377</v>
          </cell>
          <cell r="P553" t="str">
            <v>0772</v>
          </cell>
          <cell r="Q553" t="str">
            <v>MSP</v>
          </cell>
          <cell r="R553">
            <v>40722195</v>
          </cell>
          <cell r="S553" t="str">
            <v/>
          </cell>
          <cell r="T553" t="str">
            <v>NA</v>
          </cell>
          <cell r="V553">
            <v>91900</v>
          </cell>
          <cell r="W553">
            <v>0.2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91900</v>
          </cell>
          <cell r="AC553">
            <v>0</v>
          </cell>
          <cell r="AD553">
            <v>0</v>
          </cell>
          <cell r="AE553">
            <v>91900</v>
          </cell>
          <cell r="AF553">
            <v>91900</v>
          </cell>
          <cell r="AG553">
            <v>0.2</v>
          </cell>
          <cell r="AH553">
            <v>18380</v>
          </cell>
          <cell r="AI553">
            <v>0</v>
          </cell>
          <cell r="AJ553"/>
          <cell r="AK553"/>
          <cell r="AN553"/>
          <cell r="AO553"/>
          <cell r="AP553"/>
          <cell r="AR553">
            <v>18380</v>
          </cell>
          <cell r="AS553">
            <v>44013</v>
          </cell>
          <cell r="AT553">
            <v>44377</v>
          </cell>
          <cell r="AU553" t="str">
            <v>MSP with PNZ and PSZ</v>
          </cell>
          <cell r="AV553"/>
          <cell r="AW553" t="str">
            <v>Reyes, J.</v>
          </cell>
          <cell r="BB553" t="str">
            <v>ARC0285962</v>
          </cell>
          <cell r="BC553" t="str">
            <v>X</v>
          </cell>
          <cell r="BE553" t="str">
            <v>Y</v>
          </cell>
          <cell r="BF553" t="str">
            <v>Sub 2</v>
          </cell>
          <cell r="BG553" t="str">
            <v>aphannawi@ucsd.edu</v>
          </cell>
          <cell r="BI553">
            <v>0</v>
          </cell>
          <cell r="BJ553">
            <v>342200</v>
          </cell>
          <cell r="BK553" t="str">
            <v>EcoTime</v>
          </cell>
          <cell r="BL553">
            <v>1531.67</v>
          </cell>
          <cell r="BM553">
            <v>0</v>
          </cell>
          <cell r="BN553"/>
          <cell r="BR553">
            <v>44.01</v>
          </cell>
          <cell r="BS553" t="e">
            <v>#N/A</v>
          </cell>
        </row>
        <row r="554">
          <cell r="A554">
            <v>2021</v>
          </cell>
          <cell r="B554">
            <v>3423</v>
          </cell>
          <cell r="C554" t="str">
            <v>Pediatric Housestaff</v>
          </cell>
          <cell r="D554" t="str">
            <v>NA</v>
          </cell>
          <cell r="F554" t="str">
            <v>Colston</v>
          </cell>
          <cell r="G554" t="str">
            <v>MSP</v>
          </cell>
          <cell r="H554" t="str">
            <v>Active</v>
          </cell>
          <cell r="I554">
            <v>10359819</v>
          </cell>
          <cell r="J554" t="e">
            <v>#N/A</v>
          </cell>
          <cell r="K554" t="str">
            <v>Nguyen, Janice</v>
          </cell>
          <cell r="L554" t="str">
            <v>Nguyen</v>
          </cell>
          <cell r="M554" t="str">
            <v>Janice</v>
          </cell>
          <cell r="N554">
            <v>44013</v>
          </cell>
          <cell r="O554">
            <v>44377</v>
          </cell>
          <cell r="P554" t="str">
            <v>0772</v>
          </cell>
          <cell r="Q554" t="str">
            <v>MSP</v>
          </cell>
          <cell r="R554">
            <v>40717082</v>
          </cell>
          <cell r="S554" t="str">
            <v/>
          </cell>
          <cell r="T554" t="str">
            <v>NA</v>
          </cell>
          <cell r="V554">
            <v>91900</v>
          </cell>
          <cell r="W554">
            <v>0.2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91900</v>
          </cell>
          <cell r="AC554">
            <v>0</v>
          </cell>
          <cell r="AD554">
            <v>0</v>
          </cell>
          <cell r="AE554">
            <v>91900</v>
          </cell>
          <cell r="AF554">
            <v>91900</v>
          </cell>
          <cell r="AG554">
            <v>0.2</v>
          </cell>
          <cell r="AH554">
            <v>18380</v>
          </cell>
          <cell r="AI554">
            <v>0</v>
          </cell>
          <cell r="AJ554"/>
          <cell r="AK554"/>
          <cell r="AN554"/>
          <cell r="AO554"/>
          <cell r="AP554"/>
          <cell r="AR554">
            <v>18380</v>
          </cell>
          <cell r="AS554">
            <v>44013</v>
          </cell>
          <cell r="AT554">
            <v>44377</v>
          </cell>
          <cell r="AU554" t="str">
            <v>MSP without incentive</v>
          </cell>
          <cell r="AV554">
            <v>43994</v>
          </cell>
          <cell r="AW554" t="str">
            <v>Colston, S.</v>
          </cell>
          <cell r="BB554" t="str">
            <v>ARC0285117 - New MSP</v>
          </cell>
          <cell r="BC554" t="str">
            <v>X</v>
          </cell>
          <cell r="BE554" t="str">
            <v>Y</v>
          </cell>
          <cell r="BF554" t="str">
            <v>GME</v>
          </cell>
          <cell r="BG554" t="str">
            <v>jmn002@ucsd.edu</v>
          </cell>
          <cell r="BI554">
            <v>0</v>
          </cell>
          <cell r="BJ554">
            <v>31126</v>
          </cell>
          <cell r="BK554" t="str">
            <v>Incentive</v>
          </cell>
          <cell r="BL554">
            <v>1531.67</v>
          </cell>
          <cell r="BM554">
            <v>0</v>
          </cell>
          <cell r="BN554"/>
          <cell r="BR554">
            <v>44.01</v>
          </cell>
          <cell r="BS554" t="e">
            <v>#N/A</v>
          </cell>
        </row>
        <row r="555">
          <cell r="A555">
            <v>2022</v>
          </cell>
          <cell r="B555">
            <v>3423</v>
          </cell>
          <cell r="C555" t="str">
            <v>Pediatric Housestaff</v>
          </cell>
          <cell r="D555" t="str">
            <v>NA</v>
          </cell>
          <cell r="F555" t="str">
            <v>Colston</v>
          </cell>
          <cell r="G555" t="str">
            <v>MSP</v>
          </cell>
          <cell r="H555" t="str">
            <v>Active</v>
          </cell>
          <cell r="I555">
            <v>10359820</v>
          </cell>
          <cell r="J555" t="e">
            <v>#N/A</v>
          </cell>
          <cell r="K555" t="str">
            <v>Garcia, Kirsten Ann</v>
          </cell>
          <cell r="L555" t="str">
            <v>Garcia</v>
          </cell>
          <cell r="M555" t="str">
            <v>Kirsten</v>
          </cell>
          <cell r="N555">
            <v>44075</v>
          </cell>
          <cell r="O555">
            <v>44439</v>
          </cell>
          <cell r="P555" t="str">
            <v>0772</v>
          </cell>
          <cell r="Q555" t="str">
            <v>MSP</v>
          </cell>
          <cell r="S555" t="str">
            <v/>
          </cell>
          <cell r="T555" t="str">
            <v>NA</v>
          </cell>
          <cell r="V555">
            <v>91900</v>
          </cell>
          <cell r="W555">
            <v>0.2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91900</v>
          </cell>
          <cell r="AC555">
            <v>0</v>
          </cell>
          <cell r="AD555">
            <v>0</v>
          </cell>
          <cell r="AE555">
            <v>91900</v>
          </cell>
          <cell r="AF555">
            <v>91900</v>
          </cell>
          <cell r="AG555">
            <v>0.2</v>
          </cell>
          <cell r="AH555">
            <v>18380</v>
          </cell>
          <cell r="AI555">
            <v>0</v>
          </cell>
          <cell r="AJ555"/>
          <cell r="AK555"/>
          <cell r="AN555"/>
          <cell r="AO555"/>
          <cell r="AP555"/>
          <cell r="AR555">
            <v>18380</v>
          </cell>
          <cell r="AS555">
            <v>44075</v>
          </cell>
          <cell r="AT555">
            <v>44439</v>
          </cell>
          <cell r="AU555" t="str">
            <v>MSP with PNZ and PSZ</v>
          </cell>
          <cell r="AV555"/>
          <cell r="BB555" t="str">
            <v>ARC0288304</v>
          </cell>
          <cell r="BC555" t="str">
            <v>X</v>
          </cell>
          <cell r="BE555" t="str">
            <v>Y</v>
          </cell>
          <cell r="BF555" t="str">
            <v>Sub 2</v>
          </cell>
          <cell r="BG555" t="str">
            <v>k11garcia@ucsd.edu</v>
          </cell>
          <cell r="BI555">
            <v>0</v>
          </cell>
          <cell r="BJ555">
            <v>31126</v>
          </cell>
          <cell r="BK555" t="str">
            <v>EcoTime</v>
          </cell>
          <cell r="BL555">
            <v>1531.67</v>
          </cell>
          <cell r="BM555">
            <v>0</v>
          </cell>
          <cell r="BN555"/>
          <cell r="BR555">
            <v>44.01</v>
          </cell>
          <cell r="BS555" t="e">
            <v>#N/A</v>
          </cell>
        </row>
        <row r="556">
          <cell r="A556">
            <v>2021</v>
          </cell>
          <cell r="B556">
            <v>3423</v>
          </cell>
          <cell r="C556" t="str">
            <v>Pediatric Housestaff</v>
          </cell>
          <cell r="D556" t="str">
            <v>NA</v>
          </cell>
          <cell r="F556" t="str">
            <v>Colston</v>
          </cell>
          <cell r="G556" t="str">
            <v>MSP</v>
          </cell>
          <cell r="H556" t="str">
            <v>Active</v>
          </cell>
          <cell r="I556">
            <v>10359824</v>
          </cell>
          <cell r="J556" t="e">
            <v>#N/A</v>
          </cell>
          <cell r="K556" t="str">
            <v>Vuong, Kim</v>
          </cell>
          <cell r="L556" t="str">
            <v>Vuong</v>
          </cell>
          <cell r="M556" t="str">
            <v>Kim</v>
          </cell>
          <cell r="N556">
            <v>44013</v>
          </cell>
          <cell r="O556">
            <v>44377</v>
          </cell>
          <cell r="P556" t="str">
            <v>0772</v>
          </cell>
          <cell r="Q556" t="str">
            <v>MSP</v>
          </cell>
          <cell r="R556">
            <v>40719608</v>
          </cell>
          <cell r="S556" t="str">
            <v/>
          </cell>
          <cell r="T556" t="str">
            <v>NA</v>
          </cell>
          <cell r="V556">
            <v>91900</v>
          </cell>
          <cell r="W556">
            <v>0.2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91900</v>
          </cell>
          <cell r="AC556">
            <v>0</v>
          </cell>
          <cell r="AD556">
            <v>0</v>
          </cell>
          <cell r="AE556">
            <v>91900</v>
          </cell>
          <cell r="AF556">
            <v>91900</v>
          </cell>
          <cell r="AG556">
            <v>0.2</v>
          </cell>
          <cell r="AH556">
            <v>18380</v>
          </cell>
          <cell r="AI556">
            <v>0</v>
          </cell>
          <cell r="AJ556"/>
          <cell r="AK556"/>
          <cell r="AN556"/>
          <cell r="AO556"/>
          <cell r="AP556"/>
          <cell r="AR556">
            <v>18380</v>
          </cell>
          <cell r="AS556">
            <v>44013</v>
          </cell>
          <cell r="AT556">
            <v>44377</v>
          </cell>
          <cell r="AU556" t="str">
            <v>MSP with PNZ and PSZ</v>
          </cell>
          <cell r="AV556">
            <v>44000</v>
          </cell>
          <cell r="BB556" t="str">
            <v>ARC0285516 - New MSP</v>
          </cell>
          <cell r="BC556" t="str">
            <v>X</v>
          </cell>
          <cell r="BE556" t="str">
            <v>Y</v>
          </cell>
          <cell r="BF556" t="str">
            <v>Sub 2</v>
          </cell>
          <cell r="BG556" t="str">
            <v>kivuong@ucsd.edu</v>
          </cell>
          <cell r="BI556">
            <v>0</v>
          </cell>
          <cell r="BJ556">
            <v>31126</v>
          </cell>
          <cell r="BK556" t="str">
            <v>EcoTime</v>
          </cell>
          <cell r="BL556">
            <v>1531.67</v>
          </cell>
          <cell r="BM556">
            <v>0</v>
          </cell>
          <cell r="BN556"/>
          <cell r="BR556">
            <v>44.01</v>
          </cell>
          <cell r="BS556" t="e">
            <v>#N/A</v>
          </cell>
        </row>
        <row r="557">
          <cell r="A557">
            <v>2021</v>
          </cell>
          <cell r="B557">
            <v>3919</v>
          </cell>
          <cell r="C557" t="str">
            <v>Hyperbaric Medicine</v>
          </cell>
          <cell r="D557" t="str">
            <v>NA</v>
          </cell>
          <cell r="F557" t="str">
            <v>Tam</v>
          </cell>
          <cell r="G557" t="str">
            <v>MSP</v>
          </cell>
          <cell r="H557" t="str">
            <v>Active</v>
          </cell>
          <cell r="I557">
            <v>10360975</v>
          </cell>
          <cell r="J557" t="e">
            <v>#N/A</v>
          </cell>
          <cell r="K557" t="str">
            <v>O'Connell, Charles W</v>
          </cell>
          <cell r="L557" t="str">
            <v>O'Connell</v>
          </cell>
          <cell r="M557" t="str">
            <v>Charles</v>
          </cell>
          <cell r="N557">
            <v>44013</v>
          </cell>
          <cell r="O557">
            <v>44377</v>
          </cell>
          <cell r="P557" t="str">
            <v>0770</v>
          </cell>
          <cell r="Q557" t="str">
            <v>MSP</v>
          </cell>
          <cell r="R557">
            <v>40642755</v>
          </cell>
          <cell r="S557" t="str">
            <v/>
          </cell>
          <cell r="T557" t="str">
            <v>NA</v>
          </cell>
          <cell r="V557">
            <v>235944</v>
          </cell>
          <cell r="W557">
            <v>0.4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235944</v>
          </cell>
          <cell r="AC557">
            <v>56376</v>
          </cell>
          <cell r="AD557">
            <v>0</v>
          </cell>
          <cell r="AE557">
            <v>292320</v>
          </cell>
          <cell r="AF557">
            <v>292320</v>
          </cell>
          <cell r="AG557">
            <v>0.4</v>
          </cell>
          <cell r="AH557">
            <v>116928</v>
          </cell>
          <cell r="AI557">
            <v>0</v>
          </cell>
          <cell r="AJ557"/>
          <cell r="AK557"/>
          <cell r="AN557"/>
          <cell r="AO557"/>
          <cell r="AP557"/>
          <cell r="AR557">
            <v>116928</v>
          </cell>
          <cell r="AS557">
            <v>44013</v>
          </cell>
          <cell r="AT557">
            <v>44377</v>
          </cell>
          <cell r="AU557" t="str">
            <v>MSP with PNZ and PSZ</v>
          </cell>
          <cell r="AV557">
            <v>43940</v>
          </cell>
          <cell r="AW557" t="str">
            <v>Tam, S.</v>
          </cell>
          <cell r="BB557" t="str">
            <v>ARC0273499 - Hourly Rate $113 Base/$27 Non-Base (BW) + PNZ</v>
          </cell>
          <cell r="BC557" t="str">
            <v>X</v>
          </cell>
          <cell r="BE557" t="str">
            <v>Y</v>
          </cell>
          <cell r="BF557" t="str">
            <v>Sub 2</v>
          </cell>
          <cell r="BG557" t="str">
            <v>cwoconnell@ucsd.edu</v>
          </cell>
          <cell r="BI557">
            <v>0</v>
          </cell>
          <cell r="BJ557">
            <v>31901</v>
          </cell>
          <cell r="BK557" t="str">
            <v>EcoTime</v>
          </cell>
          <cell r="BL557">
            <v>7864.8</v>
          </cell>
          <cell r="BM557">
            <v>1879.2</v>
          </cell>
          <cell r="BN557"/>
          <cell r="BR557">
            <v>140</v>
          </cell>
          <cell r="BS557" t="e">
            <v>#N/A</v>
          </cell>
        </row>
        <row r="558">
          <cell r="A558">
            <v>2021</v>
          </cell>
          <cell r="B558">
            <v>3919</v>
          </cell>
          <cell r="C558" t="str">
            <v>Hyperbaric Medicine</v>
          </cell>
          <cell r="D558" t="str">
            <v>NA</v>
          </cell>
          <cell r="F558" t="str">
            <v>Tam</v>
          </cell>
          <cell r="G558" t="str">
            <v>MSP</v>
          </cell>
          <cell r="H558" t="str">
            <v>Active</v>
          </cell>
          <cell r="I558">
            <v>10364083</v>
          </cell>
          <cell r="J558" t="e">
            <v>#N/A</v>
          </cell>
          <cell r="K558" t="str">
            <v>Villano, Janna</v>
          </cell>
          <cell r="L558" t="str">
            <v>Villano</v>
          </cell>
          <cell r="M558" t="str">
            <v>Janna</v>
          </cell>
          <cell r="N558">
            <v>44013</v>
          </cell>
          <cell r="O558">
            <v>44377</v>
          </cell>
          <cell r="P558" t="str">
            <v>0770</v>
          </cell>
          <cell r="Q558" t="str">
            <v>MSP</v>
          </cell>
          <cell r="R558">
            <v>40661329</v>
          </cell>
          <cell r="S558" t="str">
            <v/>
          </cell>
          <cell r="T558" t="str">
            <v>NA</v>
          </cell>
          <cell r="V558">
            <v>235944</v>
          </cell>
          <cell r="W558">
            <v>0.14000000000000001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235944</v>
          </cell>
          <cell r="AC558">
            <v>56376</v>
          </cell>
          <cell r="AD558">
            <v>0</v>
          </cell>
          <cell r="AE558">
            <v>292320</v>
          </cell>
          <cell r="AF558">
            <v>292320</v>
          </cell>
          <cell r="AG558">
            <v>0.14000000000000001</v>
          </cell>
          <cell r="AH558">
            <v>40924.800000000003</v>
          </cell>
          <cell r="AI558">
            <v>0</v>
          </cell>
          <cell r="AJ558"/>
          <cell r="AK558"/>
          <cell r="AN558"/>
          <cell r="AO558"/>
          <cell r="AP558"/>
          <cell r="AR558">
            <v>40924.800000000003</v>
          </cell>
          <cell r="AS558">
            <v>44013</v>
          </cell>
          <cell r="AT558">
            <v>44377</v>
          </cell>
          <cell r="AU558" t="str">
            <v>MSP with PNZ and PSZ</v>
          </cell>
          <cell r="AV558">
            <v>43948</v>
          </cell>
          <cell r="AW558" t="str">
            <v>Tam, S.</v>
          </cell>
          <cell r="BB558" t="str">
            <v>ARC0273484 - Hourly Rate $113/$27 Non-Base (BW)</v>
          </cell>
          <cell r="BC558" t="str">
            <v>D</v>
          </cell>
          <cell r="BE558" t="str">
            <v>Y</v>
          </cell>
          <cell r="BF558" t="str">
            <v>Sub 2</v>
          </cell>
          <cell r="BG558" t="str">
            <v>jvillano@ucsd.edu</v>
          </cell>
          <cell r="BI558">
            <v>0</v>
          </cell>
          <cell r="BJ558">
            <v>31901</v>
          </cell>
          <cell r="BK558" t="str">
            <v>EcoTime</v>
          </cell>
          <cell r="BL558">
            <v>2752.68</v>
          </cell>
          <cell r="BM558">
            <v>657.72</v>
          </cell>
          <cell r="BN558"/>
          <cell r="BR558">
            <v>140</v>
          </cell>
          <cell r="BS558">
            <v>2380</v>
          </cell>
        </row>
        <row r="559">
          <cell r="A559">
            <v>2021</v>
          </cell>
          <cell r="B559">
            <v>3919</v>
          </cell>
          <cell r="C559" t="str">
            <v>Hyperbaric Medicine</v>
          </cell>
          <cell r="D559" t="str">
            <v>NA</v>
          </cell>
          <cell r="F559" t="str">
            <v>Tam</v>
          </cell>
          <cell r="G559" t="str">
            <v>MSP</v>
          </cell>
          <cell r="H559" t="str">
            <v>Active</v>
          </cell>
          <cell r="I559">
            <v>10369931</v>
          </cell>
          <cell r="J559" t="e">
            <v>#N/A</v>
          </cell>
          <cell r="K559" t="str">
            <v>BENJAMIN, STEPHANIE BROOKE</v>
          </cell>
          <cell r="L559" t="str">
            <v>BENJAMIN</v>
          </cell>
          <cell r="M559" t="str">
            <v>STEPHANIE</v>
          </cell>
          <cell r="N559">
            <v>44013</v>
          </cell>
          <cell r="O559">
            <v>44377</v>
          </cell>
          <cell r="P559" t="str">
            <v>0771</v>
          </cell>
          <cell r="Q559" t="str">
            <v>MSP</v>
          </cell>
          <cell r="R559">
            <v>40649036</v>
          </cell>
          <cell r="S559" t="str">
            <v/>
          </cell>
          <cell r="T559" t="str">
            <v>NA</v>
          </cell>
          <cell r="V559">
            <v>235944</v>
          </cell>
          <cell r="W559">
            <v>0.49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235944</v>
          </cell>
          <cell r="AC559">
            <v>56376</v>
          </cell>
          <cell r="AD559">
            <v>0</v>
          </cell>
          <cell r="AE559">
            <v>292320</v>
          </cell>
          <cell r="AF559">
            <v>292320</v>
          </cell>
          <cell r="AG559">
            <v>0.49</v>
          </cell>
          <cell r="AH559">
            <v>143236.79999999999</v>
          </cell>
          <cell r="AI559">
            <v>0</v>
          </cell>
          <cell r="AJ559"/>
          <cell r="AK559"/>
          <cell r="AN559"/>
          <cell r="AO559"/>
          <cell r="AP559"/>
          <cell r="AR559">
            <v>143236.79999999999</v>
          </cell>
          <cell r="AS559">
            <v>44013</v>
          </cell>
          <cell r="AT559">
            <v>44377</v>
          </cell>
          <cell r="AU559" t="str">
            <v>MSP with PNZ and PSZ</v>
          </cell>
          <cell r="AV559">
            <v>43937</v>
          </cell>
          <cell r="BB559" t="str">
            <v>$113/hr (Base) / $27/hr (PNB) / $140/hr (Total) - BW ARC0279504 - Need to change PAYGROUP &amp; DEPT CODE to BW MSP eff. 7/1/20</v>
          </cell>
          <cell r="BC559" t="str">
            <v>X</v>
          </cell>
          <cell r="BE559" t="str">
            <v>Y</v>
          </cell>
          <cell r="BF559" t="str">
            <v>Sub 2</v>
          </cell>
          <cell r="BG559" t="str">
            <v>sbbenjamin@ucsd.edu</v>
          </cell>
          <cell r="BI559">
            <v>0</v>
          </cell>
          <cell r="BJ559">
            <v>31901</v>
          </cell>
          <cell r="BK559" t="str">
            <v>EcoTime</v>
          </cell>
          <cell r="BL559">
            <v>9634.3799999999992</v>
          </cell>
          <cell r="BM559">
            <v>2302.02</v>
          </cell>
          <cell r="BN559"/>
          <cell r="BR559">
            <v>140</v>
          </cell>
          <cell r="BS559">
            <v>2520</v>
          </cell>
        </row>
        <row r="560">
          <cell r="A560">
            <v>2021</v>
          </cell>
          <cell r="B560">
            <v>3919</v>
          </cell>
          <cell r="C560" t="str">
            <v>Hyperbaric Medicine</v>
          </cell>
          <cell r="D560" t="str">
            <v>NA</v>
          </cell>
          <cell r="F560" t="str">
            <v>Tam</v>
          </cell>
          <cell r="G560" t="str">
            <v>MSP</v>
          </cell>
          <cell r="H560" t="str">
            <v>Active</v>
          </cell>
          <cell r="I560">
            <v>10370437</v>
          </cell>
          <cell r="J560" t="e">
            <v>#N/A</v>
          </cell>
          <cell r="K560" t="str">
            <v>Bielawski, Anthony</v>
          </cell>
          <cell r="L560" t="str">
            <v>Bielawski</v>
          </cell>
          <cell r="M560" t="str">
            <v>Anthony</v>
          </cell>
          <cell r="N560">
            <v>44013</v>
          </cell>
          <cell r="O560">
            <v>44377</v>
          </cell>
          <cell r="P560" t="str">
            <v>0770</v>
          </cell>
          <cell r="Q560" t="str">
            <v>MSP</v>
          </cell>
          <cell r="R560">
            <v>40649144</v>
          </cell>
          <cell r="S560" t="str">
            <v/>
          </cell>
          <cell r="T560" t="str">
            <v>NA</v>
          </cell>
          <cell r="V560">
            <v>235944</v>
          </cell>
          <cell r="W560">
            <v>0.49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235944</v>
          </cell>
          <cell r="AC560">
            <v>56376</v>
          </cell>
          <cell r="AD560">
            <v>0</v>
          </cell>
          <cell r="AE560">
            <v>292320</v>
          </cell>
          <cell r="AF560">
            <v>292320</v>
          </cell>
          <cell r="AG560">
            <v>0.49</v>
          </cell>
          <cell r="AH560">
            <v>143236.79999999999</v>
          </cell>
          <cell r="AI560">
            <v>0</v>
          </cell>
          <cell r="AJ560"/>
          <cell r="AK560"/>
          <cell r="AN560"/>
          <cell r="AO560"/>
          <cell r="AP560"/>
          <cell r="AR560">
            <v>143236.79999999999</v>
          </cell>
          <cell r="AS560">
            <v>44013</v>
          </cell>
          <cell r="AT560">
            <v>44377</v>
          </cell>
          <cell r="AU560" t="str">
            <v>MSP with PNZ and PSZ</v>
          </cell>
          <cell r="AV560">
            <v>43940</v>
          </cell>
          <cell r="AW560" t="str">
            <v>Tam, S.</v>
          </cell>
          <cell r="BB560" t="str">
            <v>ARC0273494 Hourly Rate $113 REG/$27 PNB (BW)</v>
          </cell>
          <cell r="BC560" t="str">
            <v>D</v>
          </cell>
          <cell r="BE560" t="str">
            <v>Y</v>
          </cell>
          <cell r="BF560" t="str">
            <v>Sub 2</v>
          </cell>
          <cell r="BG560" t="str">
            <v>abielawski@ucsd.edu</v>
          </cell>
          <cell r="BI560">
            <v>0</v>
          </cell>
          <cell r="BJ560">
            <v>31901</v>
          </cell>
          <cell r="BK560" t="str">
            <v>EcoTime</v>
          </cell>
          <cell r="BL560">
            <v>9634.3799999999992</v>
          </cell>
          <cell r="BM560">
            <v>2302.02</v>
          </cell>
          <cell r="BN560"/>
          <cell r="BR560">
            <v>140</v>
          </cell>
          <cell r="BS560" t="e">
            <v>#N/A</v>
          </cell>
        </row>
        <row r="561">
          <cell r="A561">
            <v>2021</v>
          </cell>
          <cell r="B561">
            <v>3919</v>
          </cell>
          <cell r="C561" t="str">
            <v>Hyperbaric Medicine</v>
          </cell>
          <cell r="D561" t="str">
            <v>NA</v>
          </cell>
          <cell r="F561" t="str">
            <v>Tam</v>
          </cell>
          <cell r="G561" t="str">
            <v>MSP</v>
          </cell>
          <cell r="H561" t="str">
            <v>Active</v>
          </cell>
          <cell r="I561">
            <v>10370677</v>
          </cell>
          <cell r="J561" t="e">
            <v>#N/A</v>
          </cell>
          <cell r="K561" t="str">
            <v>Latham, Emi</v>
          </cell>
          <cell r="L561" t="str">
            <v>Latham</v>
          </cell>
          <cell r="M561" t="str">
            <v>Emi</v>
          </cell>
          <cell r="N561">
            <v>44013</v>
          </cell>
          <cell r="O561">
            <v>44377</v>
          </cell>
          <cell r="P561" t="str">
            <v>0770</v>
          </cell>
          <cell r="Q561" t="str">
            <v>MSP</v>
          </cell>
          <cell r="R561">
            <v>40654536</v>
          </cell>
          <cell r="S561" t="str">
            <v/>
          </cell>
          <cell r="T561" t="str">
            <v>NA</v>
          </cell>
          <cell r="V561">
            <v>182700</v>
          </cell>
          <cell r="W561">
            <v>0.14000000000000001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182700</v>
          </cell>
          <cell r="AC561">
            <v>78300</v>
          </cell>
          <cell r="AD561">
            <v>0</v>
          </cell>
          <cell r="AE561">
            <v>261000</v>
          </cell>
          <cell r="AF561">
            <v>261000</v>
          </cell>
          <cell r="AG561">
            <v>0.14000000000000001</v>
          </cell>
          <cell r="AH561">
            <v>36540</v>
          </cell>
          <cell r="AI561">
            <v>0</v>
          </cell>
          <cell r="AJ561">
            <v>42379</v>
          </cell>
          <cell r="AK561">
            <v>65381</v>
          </cell>
          <cell r="AL561" t="str">
            <v>00/01</v>
          </cell>
          <cell r="AM561">
            <v>8</v>
          </cell>
          <cell r="AN561">
            <v>100957</v>
          </cell>
          <cell r="AO561">
            <v>121033</v>
          </cell>
          <cell r="AP561">
            <v>221990</v>
          </cell>
          <cell r="AR561">
            <v>258530</v>
          </cell>
          <cell r="AS561">
            <v>43647</v>
          </cell>
          <cell r="AT561">
            <v>44377</v>
          </cell>
          <cell r="AU561" t="str">
            <v>MSP with PNZ and PSZ</v>
          </cell>
          <cell r="AV561">
            <v>43940</v>
          </cell>
          <cell r="AW561" t="str">
            <v>Tam, S.</v>
          </cell>
          <cell r="BB561" t="str">
            <v>Hourly Rate $87.5 Base/$37.5 Non-Base (BW) ARC0273579 - added PNZ</v>
          </cell>
          <cell r="BC561" t="str">
            <v>D</v>
          </cell>
          <cell r="BE561" t="str">
            <v>Y</v>
          </cell>
          <cell r="BF561" t="str">
            <v>Sub 2</v>
          </cell>
          <cell r="BG561" t="str">
            <v>elatham@ucsd.edu</v>
          </cell>
          <cell r="BI561">
            <v>0</v>
          </cell>
          <cell r="BJ561">
            <v>31901</v>
          </cell>
          <cell r="BK561" t="str">
            <v>EcoTime</v>
          </cell>
          <cell r="BL561">
            <v>2131.5</v>
          </cell>
          <cell r="BM561">
            <v>913.5</v>
          </cell>
          <cell r="BN561"/>
          <cell r="BR561">
            <v>125</v>
          </cell>
          <cell r="BS561">
            <v>5750</v>
          </cell>
        </row>
        <row r="562">
          <cell r="A562">
            <v>2021</v>
          </cell>
          <cell r="B562">
            <v>3919</v>
          </cell>
          <cell r="C562" t="str">
            <v>Hyperbaric Medicine</v>
          </cell>
          <cell r="D562" t="str">
            <v>NA</v>
          </cell>
          <cell r="F562" t="str">
            <v>Tam</v>
          </cell>
          <cell r="G562" t="str">
            <v>MSP</v>
          </cell>
          <cell r="H562" t="str">
            <v>Active</v>
          </cell>
          <cell r="I562">
            <v>10374146</v>
          </cell>
          <cell r="J562" t="e">
            <v>#N/A</v>
          </cell>
          <cell r="K562" t="str">
            <v>TANAKA, HIDEAKI LEO</v>
          </cell>
          <cell r="L562" t="str">
            <v>TANAKA</v>
          </cell>
          <cell r="M562" t="str">
            <v>HIDEAKI</v>
          </cell>
          <cell r="N562">
            <v>44013</v>
          </cell>
          <cell r="O562">
            <v>44377</v>
          </cell>
          <cell r="P562" t="str">
            <v>0771</v>
          </cell>
          <cell r="Q562" t="str">
            <v>MSP</v>
          </cell>
          <cell r="R562">
            <v>40647610</v>
          </cell>
          <cell r="S562" t="str">
            <v/>
          </cell>
          <cell r="T562" t="str">
            <v>NA</v>
          </cell>
          <cell r="V562">
            <v>235944</v>
          </cell>
          <cell r="W562">
            <v>0.49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235944</v>
          </cell>
          <cell r="AC562">
            <v>56376</v>
          </cell>
          <cell r="AD562">
            <v>0</v>
          </cell>
          <cell r="AE562">
            <v>292320</v>
          </cell>
          <cell r="AF562">
            <v>292320</v>
          </cell>
          <cell r="AG562">
            <v>0.49</v>
          </cell>
          <cell r="AH562">
            <v>143236.79999999999</v>
          </cell>
          <cell r="AI562">
            <v>0</v>
          </cell>
          <cell r="AJ562"/>
          <cell r="AK562"/>
          <cell r="AN562"/>
          <cell r="AO562"/>
          <cell r="AP562"/>
          <cell r="AR562">
            <v>143236.79999999999</v>
          </cell>
          <cell r="AS562">
            <v>44013</v>
          </cell>
          <cell r="AT562">
            <v>44377</v>
          </cell>
          <cell r="AU562" t="str">
            <v>MSP with PNZ and PSZ</v>
          </cell>
          <cell r="AV562">
            <v>43964</v>
          </cell>
          <cell r="AW562" t="str">
            <v>Tam, S.</v>
          </cell>
          <cell r="BB562" t="str">
            <v>ARC0273331 - BASE $113, Non-Base$ 27/hrly (BW)</v>
          </cell>
          <cell r="BC562" t="str">
            <v>X</v>
          </cell>
          <cell r="BE562" t="str">
            <v>Y</v>
          </cell>
          <cell r="BF562" t="str">
            <v>Sub 2</v>
          </cell>
          <cell r="BG562" t="str">
            <v>hltanaka@ucsd.edu</v>
          </cell>
          <cell r="BI562">
            <v>0</v>
          </cell>
          <cell r="BJ562">
            <v>31901</v>
          </cell>
          <cell r="BK562" t="str">
            <v>EcoTime</v>
          </cell>
          <cell r="BL562">
            <v>9634.3799999999992</v>
          </cell>
          <cell r="BM562">
            <v>2302.02</v>
          </cell>
          <cell r="BN562"/>
          <cell r="BR562">
            <v>140</v>
          </cell>
          <cell r="BS562">
            <v>3080</v>
          </cell>
        </row>
        <row r="563">
          <cell r="A563">
            <v>2021</v>
          </cell>
          <cell r="B563">
            <v>3919</v>
          </cell>
          <cell r="C563" t="str">
            <v>Hyperbaric Medicine</v>
          </cell>
          <cell r="D563" t="str">
            <v>NA</v>
          </cell>
          <cell r="F563" t="str">
            <v>Tam</v>
          </cell>
          <cell r="G563" t="str">
            <v>MSP</v>
          </cell>
          <cell r="H563" t="str">
            <v>Active</v>
          </cell>
          <cell r="I563">
            <v>10402157</v>
          </cell>
          <cell r="J563" t="e">
            <v>#N/A</v>
          </cell>
          <cell r="K563" t="str">
            <v>Barash, Ilona</v>
          </cell>
          <cell r="L563" t="str">
            <v>Barash</v>
          </cell>
          <cell r="M563" t="str">
            <v>Ilona</v>
          </cell>
          <cell r="N563">
            <v>44013</v>
          </cell>
          <cell r="O563">
            <v>44377</v>
          </cell>
          <cell r="P563" t="str">
            <v>0771</v>
          </cell>
          <cell r="Q563" t="str">
            <v>MSP</v>
          </cell>
          <cell r="R563">
            <v>40696442</v>
          </cell>
          <cell r="S563" t="str">
            <v/>
          </cell>
          <cell r="T563" t="str">
            <v>NA</v>
          </cell>
          <cell r="V563">
            <v>235944</v>
          </cell>
          <cell r="W563">
            <v>0.49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235944</v>
          </cell>
          <cell r="AC563">
            <v>56376</v>
          </cell>
          <cell r="AD563">
            <v>0</v>
          </cell>
          <cell r="AE563">
            <v>292320</v>
          </cell>
          <cell r="AF563">
            <v>292320</v>
          </cell>
          <cell r="AG563">
            <v>0.49</v>
          </cell>
          <cell r="AH563">
            <v>143236.79999999999</v>
          </cell>
          <cell r="AI563">
            <v>0</v>
          </cell>
          <cell r="AJ563"/>
          <cell r="AK563"/>
          <cell r="AN563"/>
          <cell r="AO563"/>
          <cell r="AP563"/>
          <cell r="AR563">
            <v>143236.79999999999</v>
          </cell>
          <cell r="AS563">
            <v>44013</v>
          </cell>
          <cell r="AT563">
            <v>44377</v>
          </cell>
          <cell r="AU563" t="str">
            <v>MSP with PNZ and PSZ</v>
          </cell>
          <cell r="AV563">
            <v>43940</v>
          </cell>
          <cell r="AW563" t="str">
            <v>Tam, S.</v>
          </cell>
          <cell r="BB563" t="str">
            <v>ARC0273495 - Base @ $113/HR, Nonbase @ $27/HR (BW)</v>
          </cell>
          <cell r="BC563" t="str">
            <v>D</v>
          </cell>
          <cell r="BE563" t="str">
            <v>Y</v>
          </cell>
          <cell r="BF563" t="str">
            <v>Sub 2</v>
          </cell>
          <cell r="BG563" t="str">
            <v>ibarash@ucsd.edu</v>
          </cell>
          <cell r="BI563">
            <v>0</v>
          </cell>
          <cell r="BJ563">
            <v>391920</v>
          </cell>
          <cell r="BK563" t="str">
            <v>EcoTime</v>
          </cell>
          <cell r="BL563">
            <v>9634.3799999999992</v>
          </cell>
          <cell r="BM563">
            <v>2302.02</v>
          </cell>
          <cell r="BN563"/>
          <cell r="BR563">
            <v>140</v>
          </cell>
          <cell r="BS563">
            <v>2380</v>
          </cell>
        </row>
        <row r="564">
          <cell r="A564">
            <v>2021</v>
          </cell>
          <cell r="B564">
            <v>3919</v>
          </cell>
          <cell r="C564" t="str">
            <v>Hyperbaric Medicine</v>
          </cell>
          <cell r="D564" t="str">
            <v>NA</v>
          </cell>
          <cell r="F564" t="str">
            <v>Tam</v>
          </cell>
          <cell r="G564" t="str">
            <v>MSP</v>
          </cell>
          <cell r="H564" t="str">
            <v>Active</v>
          </cell>
          <cell r="I564">
            <v>10404075</v>
          </cell>
          <cell r="J564" t="e">
            <v>#N/A</v>
          </cell>
          <cell r="K564" t="str">
            <v>BALLESTEROS, DOUGLAS</v>
          </cell>
          <cell r="L564" t="str">
            <v>Ballesteros</v>
          </cell>
          <cell r="M564" t="str">
            <v>Douglas</v>
          </cell>
          <cell r="N564">
            <v>44013</v>
          </cell>
          <cell r="O564">
            <v>44377</v>
          </cell>
          <cell r="P564" t="str">
            <v>0770</v>
          </cell>
          <cell r="Q564" t="str">
            <v>MSP</v>
          </cell>
          <cell r="R564">
            <v>40690126</v>
          </cell>
          <cell r="S564" t="str">
            <v/>
          </cell>
          <cell r="T564" t="str">
            <v>NA</v>
          </cell>
          <cell r="V564">
            <v>235944</v>
          </cell>
          <cell r="W564">
            <v>0.49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235944</v>
          </cell>
          <cell r="AC564">
            <v>56376</v>
          </cell>
          <cell r="AD564">
            <v>0</v>
          </cell>
          <cell r="AE564">
            <v>292320</v>
          </cell>
          <cell r="AF564">
            <v>292320</v>
          </cell>
          <cell r="AG564">
            <v>0.49</v>
          </cell>
          <cell r="AH564">
            <v>143236.79999999999</v>
          </cell>
          <cell r="AI564">
            <v>0</v>
          </cell>
          <cell r="AJ564"/>
          <cell r="AK564"/>
          <cell r="AN564"/>
          <cell r="AO564"/>
          <cell r="AP564"/>
          <cell r="AR564">
            <v>143236.79999999999</v>
          </cell>
          <cell r="AS564">
            <v>43647</v>
          </cell>
          <cell r="AT564">
            <v>44377</v>
          </cell>
          <cell r="AU564" t="str">
            <v>MSP with PNZ and PSZ</v>
          </cell>
          <cell r="AV564">
            <v>43940</v>
          </cell>
          <cell r="AW564" t="str">
            <v>Tam, S.</v>
          </cell>
          <cell r="BB564" t="str">
            <v>$113/hr REG; $27/hr PNB (BW) - MSP renewal + PNZ ARC0273496</v>
          </cell>
          <cell r="BC564" t="str">
            <v>D</v>
          </cell>
          <cell r="BE564" t="str">
            <v>Y</v>
          </cell>
          <cell r="BF564" t="str">
            <v>Sub 2</v>
          </cell>
          <cell r="BG564" t="str">
            <v>doballesteros@ucsd.edu</v>
          </cell>
          <cell r="BI564">
            <v>0</v>
          </cell>
          <cell r="BJ564">
            <v>391920</v>
          </cell>
          <cell r="BK564" t="str">
            <v>EcoTime</v>
          </cell>
          <cell r="BL564">
            <v>9634.3799999999992</v>
          </cell>
          <cell r="BM564">
            <v>2302.02</v>
          </cell>
          <cell r="BN564"/>
          <cell r="BR564">
            <v>140</v>
          </cell>
          <cell r="BS564">
            <v>7840</v>
          </cell>
        </row>
        <row r="565">
          <cell r="A565">
            <v>2021</v>
          </cell>
          <cell r="B565">
            <v>3919</v>
          </cell>
          <cell r="C565" t="str">
            <v>Hyperbaric Medicine</v>
          </cell>
          <cell r="D565" t="str">
            <v>NA</v>
          </cell>
          <cell r="F565" t="str">
            <v>Tam</v>
          </cell>
          <cell r="G565" t="str">
            <v>MSP</v>
          </cell>
          <cell r="H565" t="str">
            <v>Active</v>
          </cell>
          <cell r="I565">
            <v>10407931</v>
          </cell>
          <cell r="J565" t="e">
            <v>#N/A</v>
          </cell>
          <cell r="K565" t="str">
            <v>Hayes, Sandra</v>
          </cell>
          <cell r="L565" t="str">
            <v>Hayes</v>
          </cell>
          <cell r="M565" t="str">
            <v>Sandra</v>
          </cell>
          <cell r="N565">
            <v>44013</v>
          </cell>
          <cell r="O565">
            <v>44377</v>
          </cell>
          <cell r="P565" t="str">
            <v>0770</v>
          </cell>
          <cell r="Q565" t="str">
            <v>MSP</v>
          </cell>
          <cell r="R565">
            <v>40687124</v>
          </cell>
          <cell r="S565" t="str">
            <v/>
          </cell>
          <cell r="T565" t="str">
            <v>NA</v>
          </cell>
          <cell r="V565">
            <v>182700</v>
          </cell>
          <cell r="W565">
            <v>0.14000000000000001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182700</v>
          </cell>
          <cell r="AC565">
            <v>78300</v>
          </cell>
          <cell r="AD565">
            <v>0</v>
          </cell>
          <cell r="AE565">
            <v>261000</v>
          </cell>
          <cell r="AF565">
            <v>261000</v>
          </cell>
          <cell r="AG565">
            <v>0.14000000000000001</v>
          </cell>
          <cell r="AH565">
            <v>36540</v>
          </cell>
          <cell r="AI565">
            <v>0</v>
          </cell>
          <cell r="AJ565"/>
          <cell r="AK565"/>
          <cell r="AN565"/>
          <cell r="AO565"/>
          <cell r="AP565"/>
          <cell r="AR565">
            <v>36540</v>
          </cell>
          <cell r="AS565">
            <v>43647</v>
          </cell>
          <cell r="AT565">
            <v>44377</v>
          </cell>
          <cell r="AU565" t="str">
            <v>MSP with PSZ only</v>
          </cell>
          <cell r="AV565">
            <v>43940</v>
          </cell>
          <cell r="AW565" t="str">
            <v>Tam, S.</v>
          </cell>
          <cell r="BB565" t="str">
            <v>Hour Rate $87.50 Base/$37.50 Non-Base (BW) - MSP renewal</v>
          </cell>
          <cell r="BC565" t="str">
            <v>D</v>
          </cell>
          <cell r="BE565" t="str">
            <v>Y</v>
          </cell>
          <cell r="BF565" t="str">
            <v>Sub 2</v>
          </cell>
          <cell r="BG565" t="str">
            <v>s1hayes@ucsd.edu</v>
          </cell>
          <cell r="BI565">
            <v>0</v>
          </cell>
          <cell r="BJ565">
            <v>391920</v>
          </cell>
          <cell r="BK565" t="str">
            <v>EcoTime</v>
          </cell>
          <cell r="BL565">
            <v>2131.5</v>
          </cell>
          <cell r="BM565">
            <v>913.5</v>
          </cell>
          <cell r="BN565"/>
          <cell r="BR565">
            <v>125</v>
          </cell>
          <cell r="BS565">
            <v>5625</v>
          </cell>
        </row>
        <row r="566">
          <cell r="A566">
            <v>2021</v>
          </cell>
          <cell r="B566">
            <v>3919</v>
          </cell>
          <cell r="C566" t="str">
            <v>Hyperbaric Medicine</v>
          </cell>
          <cell r="D566" t="str">
            <v>NA</v>
          </cell>
          <cell r="F566" t="str">
            <v>Tam</v>
          </cell>
          <cell r="G566" t="str">
            <v>MSP</v>
          </cell>
          <cell r="H566" t="str">
            <v>Active</v>
          </cell>
          <cell r="I566">
            <v>10410199</v>
          </cell>
          <cell r="J566" t="e">
            <v>#N/A</v>
          </cell>
          <cell r="K566" t="str">
            <v>Rees, Richard</v>
          </cell>
          <cell r="L566" t="str">
            <v>Rees</v>
          </cell>
          <cell r="M566" t="str">
            <v>Richard</v>
          </cell>
          <cell r="N566">
            <v>44013</v>
          </cell>
          <cell r="O566">
            <v>44377</v>
          </cell>
          <cell r="P566" t="str">
            <v>0770</v>
          </cell>
          <cell r="Q566" t="str">
            <v>MSP</v>
          </cell>
          <cell r="R566">
            <v>40700109</v>
          </cell>
          <cell r="S566" t="str">
            <v/>
          </cell>
          <cell r="T566" t="str">
            <v>NA</v>
          </cell>
          <cell r="V566">
            <v>235944</v>
          </cell>
          <cell r="W566">
            <v>0.49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235944</v>
          </cell>
          <cell r="AC566">
            <v>45936</v>
          </cell>
          <cell r="AD566">
            <v>0</v>
          </cell>
          <cell r="AE566">
            <v>281880</v>
          </cell>
          <cell r="AF566">
            <v>281880</v>
          </cell>
          <cell r="AG566">
            <v>0.49</v>
          </cell>
          <cell r="AH566">
            <v>138121.20000000001</v>
          </cell>
          <cell r="AI566">
            <v>0</v>
          </cell>
          <cell r="AJ566"/>
          <cell r="AK566"/>
          <cell r="AN566"/>
          <cell r="AO566"/>
          <cell r="AP566"/>
          <cell r="AR566">
            <v>138121.20000000001</v>
          </cell>
          <cell r="AS566">
            <v>44013</v>
          </cell>
          <cell r="AT566">
            <v>44377</v>
          </cell>
          <cell r="AU566" t="str">
            <v>MSP with PNZ and PSZ</v>
          </cell>
          <cell r="AV566">
            <v>44000</v>
          </cell>
          <cell r="BB566" t="str">
            <v>ARC0273449 - Hourly Rate $113 Base/$22 Non-Base (BW) + PNZ</v>
          </cell>
          <cell r="BC566" t="str">
            <v>D</v>
          </cell>
          <cell r="BE566" t="str">
            <v>Y</v>
          </cell>
          <cell r="BF566" t="str">
            <v>Sub 2</v>
          </cell>
          <cell r="BG566" t="str">
            <v>rirees@ucsd.edu</v>
          </cell>
          <cell r="BI566">
            <v>0</v>
          </cell>
          <cell r="BJ566">
            <v>391920</v>
          </cell>
          <cell r="BK566" t="str">
            <v>EcoTime</v>
          </cell>
          <cell r="BL566">
            <v>9634.3799999999992</v>
          </cell>
          <cell r="BM566">
            <v>1875.72</v>
          </cell>
          <cell r="BN566"/>
          <cell r="BR566">
            <v>135</v>
          </cell>
          <cell r="BS566">
            <v>1620</v>
          </cell>
        </row>
        <row r="567">
          <cell r="A567">
            <v>2021</v>
          </cell>
          <cell r="B567">
            <v>3919</v>
          </cell>
          <cell r="C567" t="str">
            <v>Hyperbaric Medicine</v>
          </cell>
          <cell r="D567" t="str">
            <v>NA</v>
          </cell>
          <cell r="F567" t="str">
            <v>Tam</v>
          </cell>
          <cell r="G567" t="str">
            <v>MSP</v>
          </cell>
          <cell r="H567" t="str">
            <v>Active</v>
          </cell>
          <cell r="I567">
            <v>10410533</v>
          </cell>
          <cell r="J567" t="e">
            <v>#N/A</v>
          </cell>
          <cell r="K567" t="str">
            <v>Sabet, Paymaneh</v>
          </cell>
          <cell r="L567" t="str">
            <v>Sabet</v>
          </cell>
          <cell r="M567" t="str">
            <v>Paymaneh</v>
          </cell>
          <cell r="N567">
            <v>44013</v>
          </cell>
          <cell r="O567">
            <v>44377</v>
          </cell>
          <cell r="P567" t="str">
            <v>0771</v>
          </cell>
          <cell r="Q567" t="str">
            <v>MSP</v>
          </cell>
          <cell r="R567">
            <v>40700933</v>
          </cell>
          <cell r="S567" t="str">
            <v/>
          </cell>
          <cell r="T567" t="str">
            <v>NA</v>
          </cell>
          <cell r="V567">
            <v>235944</v>
          </cell>
          <cell r="W567">
            <v>0.4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235944</v>
          </cell>
          <cell r="AC567">
            <v>56376</v>
          </cell>
          <cell r="AD567">
            <v>0</v>
          </cell>
          <cell r="AE567">
            <v>292320</v>
          </cell>
          <cell r="AF567">
            <v>292320</v>
          </cell>
          <cell r="AG567">
            <v>0.4</v>
          </cell>
          <cell r="AH567">
            <v>116928</v>
          </cell>
          <cell r="AI567">
            <v>0</v>
          </cell>
          <cell r="AJ567"/>
          <cell r="AK567"/>
          <cell r="AN567"/>
          <cell r="AO567"/>
          <cell r="AP567"/>
          <cell r="AR567">
            <v>116928</v>
          </cell>
          <cell r="AS567">
            <v>43647</v>
          </cell>
          <cell r="AT567">
            <v>44377</v>
          </cell>
          <cell r="AU567" t="str">
            <v>MSP with PNZ and PSZ</v>
          </cell>
          <cell r="AV567">
            <v>43941</v>
          </cell>
          <cell r="AW567" t="str">
            <v>Tam, S.</v>
          </cell>
          <cell r="BB567" t="str">
            <v>Base @ $113/Non-Base @ $27 - EM (BW) Appt MSP Renewal + PNZ ARC0273486</v>
          </cell>
          <cell r="BC567" t="str">
            <v>D</v>
          </cell>
          <cell r="BE567" t="str">
            <v>Y</v>
          </cell>
          <cell r="BF567" t="str">
            <v>Sub 2</v>
          </cell>
          <cell r="BG567" t="str">
            <v>pssabet@ucsd.edu</v>
          </cell>
          <cell r="BI567">
            <v>0</v>
          </cell>
          <cell r="BJ567">
            <v>391920</v>
          </cell>
          <cell r="BK567" t="str">
            <v>EcoTime</v>
          </cell>
          <cell r="BL567">
            <v>7864.8</v>
          </cell>
          <cell r="BM567">
            <v>1879.2</v>
          </cell>
          <cell r="BN567"/>
          <cell r="BR567">
            <v>140</v>
          </cell>
          <cell r="BS567">
            <v>6580</v>
          </cell>
        </row>
        <row r="568">
          <cell r="A568">
            <v>2022</v>
          </cell>
          <cell r="B568">
            <v>3919</v>
          </cell>
          <cell r="C568" t="str">
            <v>Hyperbaric Medicine</v>
          </cell>
          <cell r="D568" t="str">
            <v>NA</v>
          </cell>
          <cell r="E568" t="str">
            <v>315</v>
          </cell>
          <cell r="F568" t="str">
            <v>Tam</v>
          </cell>
          <cell r="G568" t="str">
            <v>MSP</v>
          </cell>
          <cell r="H568" t="str">
            <v>Active</v>
          </cell>
          <cell r="I568">
            <v>10410533</v>
          </cell>
          <cell r="J568" t="e">
            <v>#N/A</v>
          </cell>
          <cell r="K568" t="str">
            <v>Sabet, Paymaneh</v>
          </cell>
          <cell r="L568" t="str">
            <v>Sabet</v>
          </cell>
          <cell r="M568" t="str">
            <v>Paymaneh</v>
          </cell>
          <cell r="N568">
            <v>44075</v>
          </cell>
          <cell r="O568">
            <v>44439</v>
          </cell>
          <cell r="P568" t="str">
            <v>0771</v>
          </cell>
          <cell r="Q568" t="str">
            <v>MSP</v>
          </cell>
          <cell r="R568">
            <v>40700932</v>
          </cell>
          <cell r="S568" t="str">
            <v/>
          </cell>
          <cell r="T568" t="str">
            <v>NA</v>
          </cell>
          <cell r="V568">
            <v>157487</v>
          </cell>
          <cell r="W568">
            <v>0.4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157487</v>
          </cell>
          <cell r="AC568">
            <v>67495</v>
          </cell>
          <cell r="AD568">
            <v>0</v>
          </cell>
          <cell r="AE568">
            <v>224982</v>
          </cell>
          <cell r="AF568">
            <v>224982</v>
          </cell>
          <cell r="AG568">
            <v>0.4</v>
          </cell>
          <cell r="AH568">
            <v>89992.8</v>
          </cell>
          <cell r="AI568">
            <v>0</v>
          </cell>
          <cell r="AJ568"/>
          <cell r="AK568"/>
          <cell r="AN568"/>
          <cell r="AO568"/>
          <cell r="AP568"/>
          <cell r="AR568">
            <v>89992.8</v>
          </cell>
          <cell r="AS568">
            <v>44075</v>
          </cell>
          <cell r="AT568">
            <v>44439</v>
          </cell>
          <cell r="AU568" t="str">
            <v>MSP with PSZ only</v>
          </cell>
          <cell r="AV568">
            <v>43705</v>
          </cell>
          <cell r="BB568" t="str">
            <v>ARC0282561 - Renewal. Paygroup 6BH.</v>
          </cell>
          <cell r="BC568" t="str">
            <v>D</v>
          </cell>
          <cell r="BE568" t="str">
            <v>Y</v>
          </cell>
          <cell r="BF568" t="str">
            <v>Sub 2</v>
          </cell>
          <cell r="BG568" t="str">
            <v>pssabet@ucsd.edu</v>
          </cell>
          <cell r="BI568">
            <v>0</v>
          </cell>
          <cell r="BJ568">
            <v>391920</v>
          </cell>
          <cell r="BK568" t="str">
            <v>EcoTime</v>
          </cell>
          <cell r="BL568">
            <v>5249.57</v>
          </cell>
          <cell r="BM568">
            <v>2249.83</v>
          </cell>
          <cell r="BN568"/>
          <cell r="BR568">
            <v>107.75</v>
          </cell>
          <cell r="BS568">
            <v>2370.5</v>
          </cell>
        </row>
        <row r="569">
          <cell r="A569">
            <v>2021</v>
          </cell>
          <cell r="B569">
            <v>3919</v>
          </cell>
          <cell r="C569" t="str">
            <v>Hyperbaric Medicine</v>
          </cell>
          <cell r="D569" t="str">
            <v>NA</v>
          </cell>
          <cell r="F569" t="str">
            <v>Tam</v>
          </cell>
          <cell r="G569" t="str">
            <v>MSP</v>
          </cell>
          <cell r="H569" t="str">
            <v>Active</v>
          </cell>
          <cell r="I569">
            <v>10415229</v>
          </cell>
          <cell r="J569" t="e">
            <v>#N/A</v>
          </cell>
          <cell r="K569" t="str">
            <v>Menon, Vijay Girijan</v>
          </cell>
          <cell r="L569" t="str">
            <v>Menon</v>
          </cell>
          <cell r="M569" t="str">
            <v>Vijay Girijan</v>
          </cell>
          <cell r="N569">
            <v>43739</v>
          </cell>
          <cell r="O569">
            <v>44104</v>
          </cell>
          <cell r="P569" t="str">
            <v>0770</v>
          </cell>
          <cell r="Q569" t="str">
            <v>MSP</v>
          </cell>
          <cell r="R569">
            <v>40710877</v>
          </cell>
          <cell r="S569" t="str">
            <v/>
          </cell>
          <cell r="T569" t="str">
            <v>NA</v>
          </cell>
          <cell r="V569">
            <v>235944</v>
          </cell>
          <cell r="W569">
            <v>0.49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235944</v>
          </cell>
          <cell r="AC569">
            <v>56376</v>
          </cell>
          <cell r="AD569">
            <v>0</v>
          </cell>
          <cell r="AE569">
            <v>292320</v>
          </cell>
          <cell r="AF569">
            <v>292320</v>
          </cell>
          <cell r="AG569">
            <v>0.49</v>
          </cell>
          <cell r="AH569">
            <v>143236.79999999999</v>
          </cell>
          <cell r="AI569">
            <v>0</v>
          </cell>
          <cell r="AJ569"/>
          <cell r="AK569"/>
          <cell r="AN569"/>
          <cell r="AO569"/>
          <cell r="AP569"/>
          <cell r="AR569">
            <v>143236.79999999999</v>
          </cell>
          <cell r="AS569">
            <v>43739</v>
          </cell>
          <cell r="AT569">
            <v>44104</v>
          </cell>
          <cell r="AU569" t="str">
            <v>MSP with PSZ only</v>
          </cell>
          <cell r="AV569">
            <v>43679</v>
          </cell>
          <cell r="BB569" t="str">
            <v>Hourly Rate $113 BASE/ $27 Non-base; ARC0284242 MSP END 9/30/20</v>
          </cell>
          <cell r="BC569" t="str">
            <v>X</v>
          </cell>
          <cell r="BE569" t="str">
            <v>Y</v>
          </cell>
          <cell r="BF569" t="str">
            <v>Sub 2</v>
          </cell>
          <cell r="BG569" t="str">
            <v>vimenon@ucsd.edu</v>
          </cell>
          <cell r="BH569" t="str">
            <v>Dept handles TK</v>
          </cell>
          <cell r="BI569">
            <v>0</v>
          </cell>
          <cell r="BJ569">
            <v>391920</v>
          </cell>
          <cell r="BK569" t="str">
            <v>EcoTime</v>
          </cell>
          <cell r="BL569">
            <v>9634.3799999999992</v>
          </cell>
          <cell r="BM569">
            <v>2302.02</v>
          </cell>
          <cell r="BN569"/>
          <cell r="BR569">
            <v>140</v>
          </cell>
          <cell r="BS569" t="e">
            <v>#N/A</v>
          </cell>
        </row>
        <row r="570">
          <cell r="A570">
            <v>2021</v>
          </cell>
          <cell r="B570">
            <v>3919</v>
          </cell>
          <cell r="C570" t="str">
            <v>Hyperbaric Medicine</v>
          </cell>
          <cell r="D570" t="str">
            <v>NA</v>
          </cell>
          <cell r="F570" t="str">
            <v>Tam</v>
          </cell>
          <cell r="G570" t="str">
            <v>MSP</v>
          </cell>
          <cell r="H570" t="str">
            <v>Active</v>
          </cell>
          <cell r="I570">
            <v>10416271</v>
          </cell>
          <cell r="J570" t="e">
            <v>#N/A</v>
          </cell>
          <cell r="K570" t="str">
            <v>PURVIANCE, CYNTHIA ANN</v>
          </cell>
          <cell r="L570" t="str">
            <v>PURVIANCE</v>
          </cell>
          <cell r="M570" t="str">
            <v>CYNTHIA</v>
          </cell>
          <cell r="N570">
            <v>44013</v>
          </cell>
          <cell r="O570">
            <v>44377</v>
          </cell>
          <cell r="P570" t="str">
            <v>0770</v>
          </cell>
          <cell r="Q570" t="str">
            <v>MSP</v>
          </cell>
          <cell r="R570">
            <v>40702692</v>
          </cell>
          <cell r="S570" t="str">
            <v/>
          </cell>
          <cell r="T570" t="str">
            <v>NA</v>
          </cell>
          <cell r="V570">
            <v>235944</v>
          </cell>
          <cell r="W570">
            <v>0.49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235944</v>
          </cell>
          <cell r="AC570">
            <v>45936</v>
          </cell>
          <cell r="AD570">
            <v>0</v>
          </cell>
          <cell r="AE570">
            <v>281880</v>
          </cell>
          <cell r="AF570">
            <v>281880</v>
          </cell>
          <cell r="AG570">
            <v>0.49</v>
          </cell>
          <cell r="AH570">
            <v>138121.20000000001</v>
          </cell>
          <cell r="AI570">
            <v>0</v>
          </cell>
          <cell r="AJ570"/>
          <cell r="AK570"/>
          <cell r="AN570"/>
          <cell r="AO570"/>
          <cell r="AP570"/>
          <cell r="AR570">
            <v>138121.20000000001</v>
          </cell>
          <cell r="AS570">
            <v>44013</v>
          </cell>
          <cell r="AT570">
            <v>44377</v>
          </cell>
          <cell r="AU570" t="str">
            <v>MSP with PNZ and PSZ</v>
          </cell>
          <cell r="AV570">
            <v>43942</v>
          </cell>
          <cell r="AW570" t="str">
            <v>Tam, S.</v>
          </cell>
          <cell r="BB570" t="str">
            <v>ARC0273450 - $113/hr REG; $22/hr PNB (BW)</v>
          </cell>
          <cell r="BC570" t="str">
            <v>X</v>
          </cell>
          <cell r="BE570" t="str">
            <v>Y</v>
          </cell>
          <cell r="BF570" t="str">
            <v>Sub 2</v>
          </cell>
          <cell r="BG570" t="str">
            <v>cpurviance@ucsd.edu</v>
          </cell>
          <cell r="BI570">
            <v>0</v>
          </cell>
          <cell r="BJ570">
            <v>391920</v>
          </cell>
          <cell r="BK570" t="str">
            <v>EcoTime</v>
          </cell>
          <cell r="BL570">
            <v>9634.3799999999992</v>
          </cell>
          <cell r="BM570">
            <v>1875.72</v>
          </cell>
          <cell r="BN570"/>
          <cell r="BR570">
            <v>135</v>
          </cell>
          <cell r="BS570">
            <v>2430</v>
          </cell>
        </row>
        <row r="571">
          <cell r="A571">
            <v>2021</v>
          </cell>
          <cell r="B571">
            <v>3919</v>
          </cell>
          <cell r="C571" t="str">
            <v>Hyperbaric Medicine</v>
          </cell>
          <cell r="D571" t="str">
            <v>NA</v>
          </cell>
          <cell r="F571" t="str">
            <v>Tam</v>
          </cell>
          <cell r="G571" t="str">
            <v>MSP</v>
          </cell>
          <cell r="H571" t="str">
            <v>Active</v>
          </cell>
          <cell r="I571">
            <v>10417910</v>
          </cell>
          <cell r="J571" t="e">
            <v>#N/A</v>
          </cell>
          <cell r="K571" t="str">
            <v>Riddle, Matthew Kevin</v>
          </cell>
          <cell r="L571" t="str">
            <v>Riddle</v>
          </cell>
          <cell r="M571" t="str">
            <v>Matthew</v>
          </cell>
          <cell r="N571">
            <v>44013</v>
          </cell>
          <cell r="O571">
            <v>44377</v>
          </cell>
          <cell r="P571" t="str">
            <v>0771</v>
          </cell>
          <cell r="Q571" t="str">
            <v>MSP</v>
          </cell>
          <cell r="R571">
            <v>40698921</v>
          </cell>
          <cell r="S571" t="str">
            <v/>
          </cell>
          <cell r="T571" t="str">
            <v>NA</v>
          </cell>
          <cell r="V571">
            <v>235944</v>
          </cell>
          <cell r="W571">
            <v>0.49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235944</v>
          </cell>
          <cell r="AC571">
            <v>56376</v>
          </cell>
          <cell r="AD571">
            <v>0</v>
          </cell>
          <cell r="AE571">
            <v>292320</v>
          </cell>
          <cell r="AF571">
            <v>292320</v>
          </cell>
          <cell r="AG571">
            <v>0.49</v>
          </cell>
          <cell r="AH571">
            <v>143236.79999999999</v>
          </cell>
          <cell r="AI571">
            <v>0</v>
          </cell>
          <cell r="AJ571"/>
          <cell r="AK571"/>
          <cell r="AN571"/>
          <cell r="AO571"/>
          <cell r="AP571"/>
          <cell r="AR571">
            <v>143236.79999999999</v>
          </cell>
          <cell r="AS571">
            <v>44013</v>
          </cell>
          <cell r="AT571">
            <v>44377</v>
          </cell>
          <cell r="AU571" t="str">
            <v>MSP with PNZ and PSZ</v>
          </cell>
          <cell r="AV571">
            <v>44000</v>
          </cell>
          <cell r="BB571" t="str">
            <v>ARC0273487 - $113 REG/ $27 PNB (BW) + PNZ</v>
          </cell>
          <cell r="BC571" t="str">
            <v>X</v>
          </cell>
          <cell r="BE571" t="str">
            <v>Y</v>
          </cell>
          <cell r="BF571" t="str">
            <v>Sub 2</v>
          </cell>
          <cell r="BG571" t="str">
            <v>mkriddle@ucsd.edu</v>
          </cell>
          <cell r="BI571">
            <v>0</v>
          </cell>
          <cell r="BJ571">
            <v>391920</v>
          </cell>
          <cell r="BK571" t="str">
            <v>EcoTime</v>
          </cell>
          <cell r="BL571">
            <v>9634.3799999999992</v>
          </cell>
          <cell r="BM571">
            <v>2302.02</v>
          </cell>
          <cell r="BN571"/>
          <cell r="BR571">
            <v>140</v>
          </cell>
          <cell r="BS571">
            <v>1120</v>
          </cell>
        </row>
        <row r="572">
          <cell r="A572">
            <v>2021</v>
          </cell>
          <cell r="B572">
            <v>3919</v>
          </cell>
          <cell r="C572" t="str">
            <v>Hyperbaric Medicine</v>
          </cell>
          <cell r="D572" t="str">
            <v>NA</v>
          </cell>
          <cell r="F572" t="str">
            <v>Tam</v>
          </cell>
          <cell r="G572" t="str">
            <v>MSP</v>
          </cell>
          <cell r="H572" t="str">
            <v>Active</v>
          </cell>
          <cell r="I572">
            <v>10421088</v>
          </cell>
          <cell r="J572" t="e">
            <v>#N/A</v>
          </cell>
          <cell r="K572" t="str">
            <v>Carstairs, Shaun</v>
          </cell>
          <cell r="L572" t="str">
            <v>Carstairs</v>
          </cell>
          <cell r="M572" t="str">
            <v>Shaun</v>
          </cell>
          <cell r="N572">
            <v>44013</v>
          </cell>
          <cell r="O572">
            <v>44377</v>
          </cell>
          <cell r="P572" t="str">
            <v>0770</v>
          </cell>
          <cell r="Q572" t="str">
            <v>MSP</v>
          </cell>
          <cell r="R572">
            <v>40706525</v>
          </cell>
          <cell r="S572" t="str">
            <v/>
          </cell>
          <cell r="T572" t="str">
            <v>NA</v>
          </cell>
          <cell r="V572">
            <v>235944</v>
          </cell>
          <cell r="W572">
            <v>0.49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235944</v>
          </cell>
          <cell r="AC572">
            <v>56376</v>
          </cell>
          <cell r="AD572">
            <v>0</v>
          </cell>
          <cell r="AE572">
            <v>292320</v>
          </cell>
          <cell r="AF572">
            <v>292320</v>
          </cell>
          <cell r="AG572">
            <v>0.49</v>
          </cell>
          <cell r="AH572">
            <v>143236.79999999999</v>
          </cell>
          <cell r="AI572">
            <v>0</v>
          </cell>
          <cell r="AJ572"/>
          <cell r="AK572"/>
          <cell r="AN572"/>
          <cell r="AO572"/>
          <cell r="AP572"/>
          <cell r="AR572">
            <v>143236.79999999999</v>
          </cell>
          <cell r="AS572">
            <v>43647</v>
          </cell>
          <cell r="AT572">
            <v>44377</v>
          </cell>
          <cell r="AU572" t="str">
            <v>MSP with PNZ and PSZ</v>
          </cell>
          <cell r="AV572">
            <v>43940</v>
          </cell>
          <cell r="AW572" t="str">
            <v>Tam, S.</v>
          </cell>
          <cell r="BB572" t="str">
            <v>EM Appt - Hourly Rate $113 Base / $27 Non-base (BW) - ARC0273493 + PNZ</v>
          </cell>
          <cell r="BC572" t="str">
            <v>D</v>
          </cell>
          <cell r="BE572" t="str">
            <v>N</v>
          </cell>
          <cell r="BF572" t="str">
            <v>Sub 2</v>
          </cell>
          <cell r="BG572" t="str">
            <v>scarstairs@health.ucsd.edu</v>
          </cell>
          <cell r="BI572">
            <v>1</v>
          </cell>
          <cell r="BJ572">
            <v>31920</v>
          </cell>
          <cell r="BK572" t="str">
            <v>EcoTime</v>
          </cell>
          <cell r="BL572">
            <v>9634.3799999999992</v>
          </cell>
          <cell r="BM572">
            <v>2302.02</v>
          </cell>
          <cell r="BN572"/>
          <cell r="BR572">
            <v>140</v>
          </cell>
          <cell r="BS572" t="e">
            <v>#N/A</v>
          </cell>
        </row>
        <row r="573">
          <cell r="A573">
            <v>2021</v>
          </cell>
          <cell r="B573">
            <v>3919</v>
          </cell>
          <cell r="C573" t="str">
            <v>Hyperbaric Medicine</v>
          </cell>
          <cell r="D573" t="str">
            <v>NA</v>
          </cell>
          <cell r="F573" t="str">
            <v>Tam</v>
          </cell>
          <cell r="G573" t="str">
            <v>MSP</v>
          </cell>
          <cell r="H573" t="str">
            <v>Active</v>
          </cell>
          <cell r="I573">
            <v>10423041</v>
          </cell>
          <cell r="J573" t="e">
            <v>#N/A</v>
          </cell>
          <cell r="K573" t="str">
            <v>Lidstone, Erich Alexander</v>
          </cell>
          <cell r="L573" t="str">
            <v>Lidstone</v>
          </cell>
          <cell r="M573" t="str">
            <v>Erich Alexander</v>
          </cell>
          <cell r="N573">
            <v>44013</v>
          </cell>
          <cell r="O573">
            <v>44377</v>
          </cell>
          <cell r="P573" t="str">
            <v>0771</v>
          </cell>
          <cell r="Q573" t="str">
            <v>MSP</v>
          </cell>
          <cell r="R573">
            <v>40708134</v>
          </cell>
          <cell r="S573" t="str">
            <v/>
          </cell>
          <cell r="T573" t="str">
            <v>NA</v>
          </cell>
          <cell r="V573">
            <v>235944</v>
          </cell>
          <cell r="W573">
            <v>0.49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235944</v>
          </cell>
          <cell r="AC573">
            <v>56376</v>
          </cell>
          <cell r="AD573">
            <v>0</v>
          </cell>
          <cell r="AE573">
            <v>292320</v>
          </cell>
          <cell r="AF573">
            <v>292320</v>
          </cell>
          <cell r="AG573">
            <v>0.49</v>
          </cell>
          <cell r="AH573">
            <v>143236.79999999999</v>
          </cell>
          <cell r="AI573">
            <v>0</v>
          </cell>
          <cell r="AJ573"/>
          <cell r="AK573"/>
          <cell r="AN573"/>
          <cell r="AO573"/>
          <cell r="AP573"/>
          <cell r="AR573">
            <v>143236.79999999999</v>
          </cell>
          <cell r="AS573">
            <v>44013</v>
          </cell>
          <cell r="AT573">
            <v>44377</v>
          </cell>
          <cell r="AU573" t="str">
            <v>MSP with PNZ and PSZ</v>
          </cell>
          <cell r="AV573">
            <v>44000</v>
          </cell>
          <cell r="BB573" t="str">
            <v>ARC0282537 realign to FY - $113 REG/$27 PNB (BW) + PNZ</v>
          </cell>
          <cell r="BC573" t="str">
            <v>X</v>
          </cell>
          <cell r="BE573" t="str">
            <v>Y</v>
          </cell>
          <cell r="BF573" t="str">
            <v>Sub 2</v>
          </cell>
          <cell r="BG573" t="str">
            <v>elidstone@ucsd.edu</v>
          </cell>
          <cell r="BI573">
            <v>0</v>
          </cell>
          <cell r="BJ573">
            <v>391920</v>
          </cell>
          <cell r="BK573" t="str">
            <v>EcoTime</v>
          </cell>
          <cell r="BL573">
            <v>9634.3799999999992</v>
          </cell>
          <cell r="BM573">
            <v>2302.02</v>
          </cell>
          <cell r="BN573"/>
          <cell r="BR573">
            <v>140</v>
          </cell>
          <cell r="BS573">
            <v>2240</v>
          </cell>
        </row>
        <row r="574">
          <cell r="A574">
            <v>2021</v>
          </cell>
          <cell r="B574">
            <v>3919</v>
          </cell>
          <cell r="C574" t="str">
            <v>Hyperbaric Medicine</v>
          </cell>
          <cell r="D574" t="str">
            <v>NA</v>
          </cell>
          <cell r="F574" t="str">
            <v>Tam</v>
          </cell>
          <cell r="G574" t="str">
            <v>MSP</v>
          </cell>
          <cell r="H574" t="str">
            <v>Active</v>
          </cell>
          <cell r="I574">
            <v>10425057</v>
          </cell>
          <cell r="J574" t="e">
            <v>#N/A</v>
          </cell>
          <cell r="K574" t="str">
            <v>DERKSEN, BRENNA JANE</v>
          </cell>
          <cell r="L574" t="str">
            <v>DERKSEN</v>
          </cell>
          <cell r="M574" t="str">
            <v>BRENNA</v>
          </cell>
          <cell r="N574">
            <v>44013</v>
          </cell>
          <cell r="O574">
            <v>44377</v>
          </cell>
          <cell r="P574" t="str">
            <v>0771</v>
          </cell>
          <cell r="Q574" t="str">
            <v>MSP</v>
          </cell>
          <cell r="R574">
            <v>40706330</v>
          </cell>
          <cell r="S574" t="str">
            <v/>
          </cell>
          <cell r="T574" t="str">
            <v>NA</v>
          </cell>
          <cell r="V574">
            <v>235944</v>
          </cell>
          <cell r="W574">
            <v>0.49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235944</v>
          </cell>
          <cell r="AC574">
            <v>56376</v>
          </cell>
          <cell r="AD574">
            <v>0</v>
          </cell>
          <cell r="AE574">
            <v>292320</v>
          </cell>
          <cell r="AF574">
            <v>292320</v>
          </cell>
          <cell r="AG574">
            <v>0.49</v>
          </cell>
          <cell r="AH574">
            <v>143236.79999999999</v>
          </cell>
          <cell r="AI574">
            <v>0</v>
          </cell>
          <cell r="AJ574"/>
          <cell r="AK574"/>
          <cell r="AN574"/>
          <cell r="AO574"/>
          <cell r="AP574"/>
          <cell r="AR574">
            <v>143236.79999999999</v>
          </cell>
          <cell r="AS574">
            <v>44013</v>
          </cell>
          <cell r="AT574">
            <v>44377</v>
          </cell>
          <cell r="AU574" t="str">
            <v>MSP with PNZ and PSZ</v>
          </cell>
          <cell r="AV574">
            <v>44000</v>
          </cell>
          <cell r="BB574" t="str">
            <v>ARC0273491 Hourly Rate $113 Base/ $27 Non-base (BW) + PNZ</v>
          </cell>
          <cell r="BC574" t="str">
            <v>X</v>
          </cell>
          <cell r="BE574" t="str">
            <v>Y</v>
          </cell>
          <cell r="BF574" t="str">
            <v>Sub 2</v>
          </cell>
          <cell r="BG574" t="str">
            <v>bderksen@ucsd.edu</v>
          </cell>
          <cell r="BI574">
            <v>0</v>
          </cell>
          <cell r="BJ574">
            <v>391920</v>
          </cell>
          <cell r="BK574" t="str">
            <v>EcoTime</v>
          </cell>
          <cell r="BL574">
            <v>9634.3799999999992</v>
          </cell>
          <cell r="BM574">
            <v>2302.02</v>
          </cell>
          <cell r="BN574"/>
          <cell r="BR574">
            <v>140</v>
          </cell>
          <cell r="BS574">
            <v>8960</v>
          </cell>
        </row>
      </sheetData>
      <sheetData sheetId="2"/>
      <sheetData sheetId="3"/>
      <sheetData sheetId="4">
        <row r="3">
          <cell r="J3" t="str">
            <v>EMPLID</v>
          </cell>
        </row>
      </sheetData>
      <sheetData sheetId="5">
        <row r="1">
          <cell r="B1" t="str">
            <v>(Multiple Items)</v>
          </cell>
        </row>
      </sheetData>
      <sheetData sheetId="6">
        <row r="2">
          <cell r="AV2">
            <v>40657356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>
            <v>10009308</v>
          </cell>
          <cell r="B5" t="str">
            <v>PINE,GABRIELLE M</v>
          </cell>
          <cell r="C5">
            <v>40701882</v>
          </cell>
          <cell r="D5">
            <v>26.35</v>
          </cell>
          <cell r="E5">
            <v>176</v>
          </cell>
          <cell r="F5">
            <v>4637.6000000000004</v>
          </cell>
        </row>
        <row r="6">
          <cell r="A6">
            <v>10009600</v>
          </cell>
          <cell r="B6" t="str">
            <v>ANDREW,JACOB RYAN</v>
          </cell>
          <cell r="C6">
            <v>40693425</v>
          </cell>
          <cell r="D6">
            <v>26.44</v>
          </cell>
          <cell r="E6">
            <v>184</v>
          </cell>
          <cell r="F6">
            <v>4864.96</v>
          </cell>
        </row>
        <row r="7">
          <cell r="A7">
            <v>10015111</v>
          </cell>
          <cell r="B7" t="str">
            <v>REEDER,KENDAL BRIANNE</v>
          </cell>
          <cell r="C7">
            <v>40698194</v>
          </cell>
          <cell r="D7">
            <v>20.49</v>
          </cell>
          <cell r="E7">
            <v>8</v>
          </cell>
          <cell r="F7">
            <v>163.92</v>
          </cell>
        </row>
        <row r="8">
          <cell r="A8">
            <v>10016539</v>
          </cell>
          <cell r="B8" t="str">
            <v>MARQUEZ,EDGAR BASILIO</v>
          </cell>
          <cell r="C8">
            <v>40690942</v>
          </cell>
          <cell r="D8">
            <v>23.34</v>
          </cell>
          <cell r="E8">
            <v>133.5</v>
          </cell>
          <cell r="F8">
            <v>3115.89</v>
          </cell>
        </row>
        <row r="9">
          <cell r="A9">
            <v>10016539</v>
          </cell>
          <cell r="B9" t="str">
            <v>MARQUEZ,EDGAR BASILIO</v>
          </cell>
          <cell r="C9" t="str">
            <v>(blank)</v>
          </cell>
          <cell r="D9" t="str">
            <v>(blank)</v>
          </cell>
          <cell r="E9">
            <v>42.5</v>
          </cell>
          <cell r="F9" t="e">
            <v>#VALUE!</v>
          </cell>
        </row>
        <row r="10">
          <cell r="A10">
            <v>10018104</v>
          </cell>
          <cell r="B10" t="str">
            <v>ACEVEDO,GINO LORENZO</v>
          </cell>
          <cell r="C10">
            <v>40691904</v>
          </cell>
          <cell r="D10">
            <v>21.55</v>
          </cell>
          <cell r="E10">
            <v>176</v>
          </cell>
          <cell r="F10">
            <v>3792.8</v>
          </cell>
        </row>
        <row r="11">
          <cell r="A11">
            <v>10021810</v>
          </cell>
          <cell r="B11" t="str">
            <v>MOORE,KEISHA MARIA</v>
          </cell>
          <cell r="C11">
            <v>40701826</v>
          </cell>
          <cell r="D11">
            <v>26.4</v>
          </cell>
          <cell r="E11">
            <v>176</v>
          </cell>
          <cell r="F11">
            <v>4646.3999999999996</v>
          </cell>
        </row>
        <row r="12">
          <cell r="A12">
            <v>10023426</v>
          </cell>
          <cell r="B12" t="str">
            <v>MORENO,ELIZABETH</v>
          </cell>
          <cell r="C12">
            <v>40694533</v>
          </cell>
          <cell r="D12">
            <v>19.39</v>
          </cell>
          <cell r="E12">
            <v>192.5</v>
          </cell>
          <cell r="F12">
            <v>3732.5750000000003</v>
          </cell>
        </row>
        <row r="13">
          <cell r="A13">
            <v>10040244</v>
          </cell>
          <cell r="B13" t="str">
            <v>CHANG,SHAO-FEN</v>
          </cell>
          <cell r="C13">
            <v>40647878</v>
          </cell>
          <cell r="D13">
            <v>48.41</v>
          </cell>
          <cell r="E13">
            <v>8</v>
          </cell>
          <cell r="F13">
            <v>387.28</v>
          </cell>
        </row>
        <row r="14">
          <cell r="A14">
            <v>10041537</v>
          </cell>
          <cell r="B14" t="str">
            <v>KAMDAR,BIREN BHARAT</v>
          </cell>
          <cell r="C14">
            <v>40653735</v>
          </cell>
          <cell r="D14">
            <v>107.81</v>
          </cell>
          <cell r="E14">
            <v>8</v>
          </cell>
          <cell r="F14">
            <v>862.48</v>
          </cell>
        </row>
        <row r="15">
          <cell r="A15">
            <v>10041802</v>
          </cell>
          <cell r="B15" t="str">
            <v>VAHABZADEH-HAGH,ANDREW MEHRDAD</v>
          </cell>
          <cell r="C15">
            <v>40661195</v>
          </cell>
          <cell r="D15">
            <v>73.900000000000006</v>
          </cell>
          <cell r="E15">
            <v>8</v>
          </cell>
          <cell r="F15">
            <v>591.20000000000005</v>
          </cell>
        </row>
        <row r="16">
          <cell r="A16">
            <v>10041996</v>
          </cell>
          <cell r="B16" t="str">
            <v>SALMASI,AMIRALI</v>
          </cell>
          <cell r="C16">
            <v>40660035</v>
          </cell>
          <cell r="D16">
            <v>89.19</v>
          </cell>
          <cell r="E16">
            <v>8</v>
          </cell>
          <cell r="F16">
            <v>713.52</v>
          </cell>
        </row>
        <row r="17">
          <cell r="A17">
            <v>10042763</v>
          </cell>
          <cell r="B17" t="str">
            <v>CHOI,SOO IN</v>
          </cell>
          <cell r="C17">
            <v>40646216</v>
          </cell>
          <cell r="D17">
            <v>62.64</v>
          </cell>
          <cell r="E17">
            <v>8</v>
          </cell>
          <cell r="F17">
            <v>501.12</v>
          </cell>
        </row>
        <row r="18">
          <cell r="A18">
            <v>10042862</v>
          </cell>
          <cell r="B18" t="str">
            <v>JEZIOR,KRISTEN</v>
          </cell>
          <cell r="C18">
            <v>40653534</v>
          </cell>
          <cell r="D18">
            <v>53.16</v>
          </cell>
          <cell r="E18">
            <v>8</v>
          </cell>
          <cell r="F18">
            <v>425.28</v>
          </cell>
        </row>
        <row r="19">
          <cell r="A19">
            <v>10043363</v>
          </cell>
          <cell r="B19" t="str">
            <v>OSWALD,JESSICA C</v>
          </cell>
          <cell r="C19">
            <v>40646403</v>
          </cell>
          <cell r="D19">
            <v>69.55</v>
          </cell>
          <cell r="E19">
            <v>8</v>
          </cell>
          <cell r="F19">
            <v>556.4</v>
          </cell>
        </row>
        <row r="20">
          <cell r="A20">
            <v>10047155</v>
          </cell>
          <cell r="B20" t="str">
            <v>BORAD,AMRUTI DURLABH</v>
          </cell>
          <cell r="C20">
            <v>40649302</v>
          </cell>
          <cell r="D20">
            <v>89.6</v>
          </cell>
          <cell r="E20">
            <v>8</v>
          </cell>
          <cell r="F20">
            <v>716.8</v>
          </cell>
        </row>
        <row r="21">
          <cell r="A21">
            <v>10049675</v>
          </cell>
          <cell r="B21" t="str">
            <v>KOZMA,BONITA DUSTY</v>
          </cell>
          <cell r="C21">
            <v>40720381</v>
          </cell>
          <cell r="D21">
            <v>134.1</v>
          </cell>
          <cell r="E21">
            <v>6</v>
          </cell>
          <cell r="F21">
            <v>804.59999999999991</v>
          </cell>
        </row>
        <row r="22">
          <cell r="A22">
            <v>10053177</v>
          </cell>
          <cell r="B22" t="str">
            <v>DIAZ,IAN-CROMWELL BAUTISTA</v>
          </cell>
          <cell r="C22">
            <v>40648504</v>
          </cell>
          <cell r="D22">
            <v>89.6</v>
          </cell>
          <cell r="E22">
            <v>8</v>
          </cell>
          <cell r="F22">
            <v>716.8</v>
          </cell>
        </row>
        <row r="23">
          <cell r="A23">
            <v>10057131</v>
          </cell>
          <cell r="B23" t="str">
            <v>MULLIGAN,CAITLIN JACOBS</v>
          </cell>
          <cell r="C23">
            <v>40647971</v>
          </cell>
          <cell r="D23">
            <v>62.18</v>
          </cell>
          <cell r="E23">
            <v>8</v>
          </cell>
          <cell r="F23">
            <v>497.44</v>
          </cell>
        </row>
        <row r="24">
          <cell r="A24">
            <v>10059802</v>
          </cell>
          <cell r="B24" t="str">
            <v>LEE,HA NEUL</v>
          </cell>
          <cell r="C24">
            <v>40647459</v>
          </cell>
          <cell r="D24">
            <v>26.63</v>
          </cell>
          <cell r="E24">
            <v>40</v>
          </cell>
          <cell r="F24">
            <v>1065.2</v>
          </cell>
        </row>
        <row r="25">
          <cell r="A25">
            <v>10061202</v>
          </cell>
          <cell r="B25" t="str">
            <v>BESTERMAN,AARON DAVID</v>
          </cell>
          <cell r="C25">
            <v>40714350</v>
          </cell>
          <cell r="D25">
            <v>86.59</v>
          </cell>
          <cell r="E25">
            <v>8</v>
          </cell>
          <cell r="F25">
            <v>692.72</v>
          </cell>
        </row>
        <row r="26">
          <cell r="A26">
            <v>10061525</v>
          </cell>
          <cell r="B26" t="str">
            <v>SILVERSTEIN,DONNA K</v>
          </cell>
          <cell r="C26">
            <v>40659547</v>
          </cell>
          <cell r="D26">
            <v>92.82</v>
          </cell>
          <cell r="E26">
            <v>4</v>
          </cell>
          <cell r="F26">
            <v>371.28</v>
          </cell>
        </row>
        <row r="27">
          <cell r="A27">
            <v>10061803</v>
          </cell>
          <cell r="B27" t="str">
            <v>MENDEZ,ERIC GUILLERMO</v>
          </cell>
          <cell r="C27">
            <v>40715526</v>
          </cell>
          <cell r="D27">
            <v>79.45</v>
          </cell>
          <cell r="E27">
            <v>8</v>
          </cell>
          <cell r="F27">
            <v>635.6</v>
          </cell>
        </row>
        <row r="28">
          <cell r="A28">
            <v>10065587</v>
          </cell>
          <cell r="B28" t="str">
            <v>MARDACH,REBECCA</v>
          </cell>
          <cell r="C28">
            <v>40655674</v>
          </cell>
          <cell r="D28">
            <v>68.73</v>
          </cell>
          <cell r="E28">
            <v>8</v>
          </cell>
          <cell r="F28">
            <v>549.84</v>
          </cell>
        </row>
        <row r="29">
          <cell r="A29">
            <v>10066914</v>
          </cell>
          <cell r="B29" t="str">
            <v>LIU,GEORGE YEN-HSI</v>
          </cell>
          <cell r="C29">
            <v>40654863</v>
          </cell>
          <cell r="D29">
            <v>134.1</v>
          </cell>
          <cell r="E29">
            <v>8</v>
          </cell>
          <cell r="F29">
            <v>1072.8</v>
          </cell>
        </row>
        <row r="30">
          <cell r="A30">
            <v>10069113</v>
          </cell>
          <cell r="B30" t="str">
            <v>FEJLEH,MOHAMMAD PHILLIP CHARLES</v>
          </cell>
          <cell r="C30">
            <v>40713604</v>
          </cell>
          <cell r="D30">
            <v>44.01</v>
          </cell>
          <cell r="E30">
            <v>7</v>
          </cell>
          <cell r="F30">
            <v>308.07</v>
          </cell>
        </row>
        <row r="31">
          <cell r="A31">
            <v>10082190</v>
          </cell>
          <cell r="B31" t="str">
            <v>GAUGLITZ,JULIA</v>
          </cell>
          <cell r="C31">
            <v>40651922</v>
          </cell>
          <cell r="D31">
            <v>30.66</v>
          </cell>
          <cell r="E31">
            <v>8</v>
          </cell>
          <cell r="F31">
            <v>245.28</v>
          </cell>
        </row>
        <row r="32">
          <cell r="A32">
            <v>10089821</v>
          </cell>
          <cell r="B32" t="str">
            <v>HATTON,BONNIE ELIZABETH</v>
          </cell>
          <cell r="C32">
            <v>40690934</v>
          </cell>
          <cell r="D32">
            <v>15</v>
          </cell>
          <cell r="E32">
            <v>40</v>
          </cell>
          <cell r="F32">
            <v>600</v>
          </cell>
        </row>
        <row r="33">
          <cell r="A33">
            <v>10103921</v>
          </cell>
          <cell r="B33" t="str">
            <v>BRENNAN,STEFANIE LEA</v>
          </cell>
          <cell r="C33">
            <v>40691739</v>
          </cell>
          <cell r="D33">
            <v>67.45</v>
          </cell>
          <cell r="E33">
            <v>185.75</v>
          </cell>
          <cell r="F33">
            <v>12528.8375</v>
          </cell>
        </row>
        <row r="34">
          <cell r="A34">
            <v>10116773</v>
          </cell>
          <cell r="B34" t="str">
            <v>FLESHER,MARY MELISSA</v>
          </cell>
          <cell r="C34">
            <v>40703695</v>
          </cell>
          <cell r="D34">
            <v>19.39</v>
          </cell>
          <cell r="E34">
            <v>176</v>
          </cell>
          <cell r="F34">
            <v>3412.6400000000003</v>
          </cell>
        </row>
        <row r="35">
          <cell r="A35">
            <v>10122292</v>
          </cell>
          <cell r="B35" t="str">
            <v>ROBLES,CYNTHIA AZUCENA</v>
          </cell>
          <cell r="C35">
            <v>40666080</v>
          </cell>
          <cell r="D35">
            <v>23.34</v>
          </cell>
          <cell r="E35">
            <v>136</v>
          </cell>
          <cell r="F35">
            <v>3174.24</v>
          </cell>
        </row>
        <row r="36">
          <cell r="A36">
            <v>10129200</v>
          </cell>
          <cell r="B36" t="str">
            <v>GAUDE,CARISSE M</v>
          </cell>
          <cell r="C36">
            <v>40705266</v>
          </cell>
          <cell r="D36">
            <v>27.64</v>
          </cell>
          <cell r="E36">
            <v>176</v>
          </cell>
          <cell r="F36">
            <v>4864.6400000000003</v>
          </cell>
        </row>
        <row r="37">
          <cell r="A37">
            <v>10158670</v>
          </cell>
          <cell r="B37" t="str">
            <v>ZOU,JINGJING</v>
          </cell>
          <cell r="C37">
            <v>40648309</v>
          </cell>
          <cell r="D37">
            <v>59.87</v>
          </cell>
          <cell r="E37">
            <v>8</v>
          </cell>
          <cell r="F37">
            <v>478.96</v>
          </cell>
        </row>
        <row r="38">
          <cell r="A38">
            <v>10167564</v>
          </cell>
          <cell r="B38" t="str">
            <v>MOGHADAMI,SIAVASH</v>
          </cell>
          <cell r="C38">
            <v>40737897</v>
          </cell>
          <cell r="D38">
            <v>15</v>
          </cell>
          <cell r="E38">
            <v>92</v>
          </cell>
          <cell r="F38">
            <v>1380</v>
          </cell>
        </row>
        <row r="39">
          <cell r="A39">
            <v>10170499</v>
          </cell>
          <cell r="B39" t="str">
            <v>ANDREWS,MURRAY JOHN</v>
          </cell>
          <cell r="C39">
            <v>40690587</v>
          </cell>
          <cell r="D39">
            <v>25.41</v>
          </cell>
          <cell r="E39">
            <v>8</v>
          </cell>
          <cell r="F39">
            <v>203.28</v>
          </cell>
        </row>
        <row r="40">
          <cell r="A40">
            <v>10170499</v>
          </cell>
          <cell r="B40" t="str">
            <v>ANDREWS,MURRAY JOHN</v>
          </cell>
          <cell r="C40" t="str">
            <v>(blank)</v>
          </cell>
          <cell r="D40" t="str">
            <v>(blank)</v>
          </cell>
          <cell r="E40">
            <v>168</v>
          </cell>
          <cell r="F40" t="e">
            <v>#VALUE!</v>
          </cell>
        </row>
        <row r="41">
          <cell r="A41">
            <v>10191104</v>
          </cell>
          <cell r="B41" t="str">
            <v>KHAN,SOHINI</v>
          </cell>
          <cell r="C41">
            <v>40648897</v>
          </cell>
          <cell r="D41">
            <v>30.04</v>
          </cell>
          <cell r="E41">
            <v>72</v>
          </cell>
          <cell r="F41">
            <v>2162.88</v>
          </cell>
        </row>
        <row r="42">
          <cell r="A42">
            <v>10195105</v>
          </cell>
          <cell r="B42" t="str">
            <v>MOOSAVI,HANAA S</v>
          </cell>
          <cell r="C42">
            <v>40702256</v>
          </cell>
          <cell r="D42">
            <v>14.94</v>
          </cell>
          <cell r="E42">
            <v>129.75</v>
          </cell>
          <cell r="F42">
            <v>1938.4649999999999</v>
          </cell>
        </row>
        <row r="43">
          <cell r="A43">
            <v>10195105</v>
          </cell>
          <cell r="B43" t="str">
            <v>MOOSAVI,HANAA S</v>
          </cell>
          <cell r="C43">
            <v>40702257</v>
          </cell>
          <cell r="D43">
            <v>15.41</v>
          </cell>
          <cell r="E43">
            <v>5</v>
          </cell>
          <cell r="F43">
            <v>77.05</v>
          </cell>
        </row>
        <row r="44">
          <cell r="A44">
            <v>10195105</v>
          </cell>
          <cell r="B44" t="str">
            <v>MOOSAVI,HANAA S</v>
          </cell>
          <cell r="C44" t="str">
            <v>(blank)</v>
          </cell>
          <cell r="D44" t="str">
            <v>(blank)</v>
          </cell>
          <cell r="E44">
            <v>8.5</v>
          </cell>
          <cell r="F44" t="e">
            <v>#VALUE!</v>
          </cell>
        </row>
        <row r="45">
          <cell r="A45">
            <v>10199178</v>
          </cell>
          <cell r="B45" t="str">
            <v>HANLEY,DANIELLE M</v>
          </cell>
          <cell r="C45">
            <v>40648932</v>
          </cell>
          <cell r="D45">
            <v>22.99</v>
          </cell>
          <cell r="E45">
            <v>8</v>
          </cell>
          <cell r="F45">
            <v>183.92</v>
          </cell>
        </row>
        <row r="46">
          <cell r="A46">
            <v>10240818</v>
          </cell>
          <cell r="B46" t="str">
            <v>RUIZ MALAGON,JUAN CARLOS</v>
          </cell>
          <cell r="C46">
            <v>40729688</v>
          </cell>
          <cell r="D46">
            <v>20.399999999999999</v>
          </cell>
          <cell r="E46">
            <v>11.5</v>
          </cell>
          <cell r="F46">
            <v>234.6</v>
          </cell>
        </row>
        <row r="47">
          <cell r="A47">
            <v>10254340</v>
          </cell>
          <cell r="B47" t="str">
            <v>TRINH,THANH</v>
          </cell>
          <cell r="C47">
            <v>40666516</v>
          </cell>
          <cell r="D47">
            <v>28.54</v>
          </cell>
          <cell r="E47">
            <v>8</v>
          </cell>
          <cell r="F47">
            <v>228.32</v>
          </cell>
        </row>
        <row r="48">
          <cell r="A48">
            <v>10277323</v>
          </cell>
          <cell r="B48" t="str">
            <v>DAVTYAN,ARPINE ELIZABETH</v>
          </cell>
          <cell r="C48">
            <v>40650591</v>
          </cell>
          <cell r="D48">
            <v>33.78</v>
          </cell>
          <cell r="E48">
            <v>40</v>
          </cell>
          <cell r="F48">
            <v>1351.2</v>
          </cell>
        </row>
        <row r="49">
          <cell r="A49">
            <v>10277944</v>
          </cell>
          <cell r="B49" t="str">
            <v>BAKER,LAURA MARIE</v>
          </cell>
          <cell r="C49">
            <v>40648481</v>
          </cell>
          <cell r="D49">
            <v>80.5</v>
          </cell>
          <cell r="E49">
            <v>8</v>
          </cell>
          <cell r="F49">
            <v>644</v>
          </cell>
        </row>
        <row r="50">
          <cell r="A50">
            <v>10278989</v>
          </cell>
          <cell r="B50" t="str">
            <v>QASEEM,YOUSUF</v>
          </cell>
          <cell r="C50">
            <v>40657778</v>
          </cell>
          <cell r="D50">
            <v>31.22</v>
          </cell>
          <cell r="E50">
            <v>32</v>
          </cell>
          <cell r="F50">
            <v>999.04</v>
          </cell>
        </row>
        <row r="51">
          <cell r="A51">
            <v>10282746</v>
          </cell>
          <cell r="B51" t="str">
            <v>BRANES,KRISTEN MARY</v>
          </cell>
          <cell r="C51">
            <v>40719835</v>
          </cell>
          <cell r="D51">
            <v>17.52</v>
          </cell>
          <cell r="E51">
            <v>107.5</v>
          </cell>
          <cell r="F51">
            <v>1883.3999999999999</v>
          </cell>
        </row>
        <row r="52">
          <cell r="A52">
            <v>10282746</v>
          </cell>
          <cell r="B52" t="str">
            <v>BRANES,KRISTEN MARY</v>
          </cell>
          <cell r="C52" t="str">
            <v>(blank)</v>
          </cell>
          <cell r="D52" t="str">
            <v>(blank)</v>
          </cell>
          <cell r="E52">
            <v>31.75</v>
          </cell>
          <cell r="F52" t="e">
            <v>#VALUE!</v>
          </cell>
        </row>
        <row r="53">
          <cell r="A53">
            <v>10286882</v>
          </cell>
          <cell r="B53" t="str">
            <v>SKORA,CLARE E</v>
          </cell>
          <cell r="C53">
            <v>40721592</v>
          </cell>
          <cell r="D53">
            <v>91</v>
          </cell>
          <cell r="E53">
            <v>8</v>
          </cell>
          <cell r="F53">
            <v>728</v>
          </cell>
        </row>
        <row r="54">
          <cell r="A54">
            <v>10300919</v>
          </cell>
          <cell r="B54" t="str">
            <v>HU,ROBERT KYLE</v>
          </cell>
          <cell r="C54">
            <v>40695618</v>
          </cell>
          <cell r="D54">
            <v>23.95</v>
          </cell>
          <cell r="E54">
            <v>148</v>
          </cell>
          <cell r="F54">
            <v>3544.6</v>
          </cell>
        </row>
        <row r="55">
          <cell r="A55">
            <v>10302301</v>
          </cell>
          <cell r="B55" t="str">
            <v>ESPARZA,EDGAR</v>
          </cell>
          <cell r="C55">
            <v>40691527</v>
          </cell>
          <cell r="D55">
            <v>23.34</v>
          </cell>
          <cell r="E55">
            <v>184</v>
          </cell>
          <cell r="F55">
            <v>4294.5600000000004</v>
          </cell>
        </row>
        <row r="56">
          <cell r="A56">
            <v>10306246</v>
          </cell>
          <cell r="B56" t="str">
            <v>RALEIGH,DEBORAH</v>
          </cell>
          <cell r="C56">
            <v>40703135</v>
          </cell>
          <cell r="D56">
            <v>71.61</v>
          </cell>
          <cell r="E56">
            <v>176</v>
          </cell>
          <cell r="F56">
            <v>12603.36</v>
          </cell>
        </row>
        <row r="57">
          <cell r="A57">
            <v>10313323</v>
          </cell>
          <cell r="B57" t="str">
            <v>ALCANTARA,JOSHUA ANDREI</v>
          </cell>
          <cell r="C57">
            <v>40726958</v>
          </cell>
          <cell r="D57">
            <v>23.34</v>
          </cell>
          <cell r="E57">
            <v>174</v>
          </cell>
          <cell r="F57">
            <v>4061.16</v>
          </cell>
        </row>
        <row r="58">
          <cell r="A58">
            <v>10318021</v>
          </cell>
          <cell r="B58" t="str">
            <v>PHAM,MELISSA</v>
          </cell>
          <cell r="C58">
            <v>40648289</v>
          </cell>
          <cell r="D58">
            <v>35.92</v>
          </cell>
          <cell r="E58">
            <v>24</v>
          </cell>
          <cell r="F58">
            <v>862.08</v>
          </cell>
        </row>
        <row r="59">
          <cell r="A59">
            <v>10347224</v>
          </cell>
          <cell r="B59" t="str">
            <v>KLEIN,DAVID ALAN</v>
          </cell>
          <cell r="C59">
            <v>40716601</v>
          </cell>
          <cell r="D59">
            <v>80.459999999999994</v>
          </cell>
          <cell r="E59">
            <v>8</v>
          </cell>
          <cell r="F59">
            <v>643.67999999999995</v>
          </cell>
        </row>
        <row r="60">
          <cell r="A60">
            <v>10357875</v>
          </cell>
          <cell r="B60" t="str">
            <v>JOHNS,NICOLE ELISE</v>
          </cell>
          <cell r="C60">
            <v>40645950</v>
          </cell>
          <cell r="D60">
            <v>35.520000000000003</v>
          </cell>
          <cell r="E60">
            <v>8</v>
          </cell>
          <cell r="F60">
            <v>284.16000000000003</v>
          </cell>
        </row>
        <row r="61">
          <cell r="A61">
            <v>10357895</v>
          </cell>
          <cell r="B61" t="str">
            <v>SCHWARTZ,MARC STUART</v>
          </cell>
          <cell r="C61">
            <v>40645967</v>
          </cell>
          <cell r="D61">
            <v>140.09</v>
          </cell>
          <cell r="E61">
            <v>8</v>
          </cell>
          <cell r="F61">
            <v>1120.72</v>
          </cell>
        </row>
        <row r="62">
          <cell r="A62">
            <v>10357908</v>
          </cell>
          <cell r="B62" t="str">
            <v>CHU,HIUTUNG</v>
          </cell>
          <cell r="C62">
            <v>40645990</v>
          </cell>
          <cell r="D62">
            <v>0</v>
          </cell>
          <cell r="E62">
            <v>40</v>
          </cell>
          <cell r="F62">
            <v>0</v>
          </cell>
        </row>
        <row r="63">
          <cell r="A63">
            <v>10357917</v>
          </cell>
          <cell r="B63" t="str">
            <v>BALL,SCOTT TABER</v>
          </cell>
          <cell r="C63">
            <v>40645991</v>
          </cell>
          <cell r="D63">
            <v>92.1</v>
          </cell>
          <cell r="E63">
            <v>24</v>
          </cell>
          <cell r="F63">
            <v>2210.3999999999996</v>
          </cell>
        </row>
        <row r="64">
          <cell r="A64">
            <v>10357920</v>
          </cell>
          <cell r="B64" t="str">
            <v>BALLAS,JERASIMOS</v>
          </cell>
          <cell r="C64">
            <v>40645992</v>
          </cell>
          <cell r="D64">
            <v>82.42</v>
          </cell>
          <cell r="E64">
            <v>8</v>
          </cell>
          <cell r="F64">
            <v>659.36</v>
          </cell>
        </row>
        <row r="65">
          <cell r="A65">
            <v>10357922</v>
          </cell>
          <cell r="B65" t="str">
            <v>BALLATORE,CARLO</v>
          </cell>
          <cell r="C65">
            <v>40646010</v>
          </cell>
          <cell r="D65">
            <v>71.84</v>
          </cell>
          <cell r="E65">
            <v>16</v>
          </cell>
          <cell r="F65">
            <v>1149.44</v>
          </cell>
        </row>
        <row r="66">
          <cell r="A66">
            <v>10357927</v>
          </cell>
          <cell r="B66" t="str">
            <v>BALU,ARTHI</v>
          </cell>
          <cell r="C66">
            <v>40646017</v>
          </cell>
          <cell r="D66">
            <v>85.06</v>
          </cell>
          <cell r="E66">
            <v>16</v>
          </cell>
          <cell r="F66">
            <v>1360.96</v>
          </cell>
        </row>
        <row r="67">
          <cell r="A67">
            <v>10357951</v>
          </cell>
          <cell r="B67" t="str">
            <v>MCDONALD,DANIEL THOMAS</v>
          </cell>
          <cell r="C67">
            <v>40644308</v>
          </cell>
          <cell r="D67">
            <v>52.68</v>
          </cell>
          <cell r="E67">
            <v>40</v>
          </cell>
          <cell r="F67">
            <v>2107.1999999999998</v>
          </cell>
        </row>
        <row r="68">
          <cell r="A68">
            <v>10357952</v>
          </cell>
          <cell r="B68" t="str">
            <v>PEDERSEN,BRIAN</v>
          </cell>
          <cell r="C68">
            <v>40644295</v>
          </cell>
          <cell r="D68">
            <v>56.42</v>
          </cell>
          <cell r="E68">
            <v>6</v>
          </cell>
          <cell r="F68">
            <v>338.52</v>
          </cell>
        </row>
        <row r="69">
          <cell r="A69">
            <v>10357953</v>
          </cell>
          <cell r="B69" t="str">
            <v>ZHOU,XIN</v>
          </cell>
          <cell r="C69">
            <v>40644296</v>
          </cell>
          <cell r="D69">
            <v>35.58</v>
          </cell>
          <cell r="E69">
            <v>32</v>
          </cell>
          <cell r="F69">
            <v>1138.56</v>
          </cell>
        </row>
        <row r="70">
          <cell r="A70">
            <v>10357955</v>
          </cell>
          <cell r="B70" t="str">
            <v>SINGH,ABHA</v>
          </cell>
          <cell r="C70">
            <v>40644304</v>
          </cell>
          <cell r="D70">
            <v>56.42</v>
          </cell>
          <cell r="E70">
            <v>8</v>
          </cell>
          <cell r="F70">
            <v>451.36</v>
          </cell>
        </row>
        <row r="71">
          <cell r="A71">
            <v>10357981</v>
          </cell>
          <cell r="B71" t="str">
            <v>ANG,LAWRENCE W</v>
          </cell>
          <cell r="C71">
            <v>40644331</v>
          </cell>
          <cell r="D71">
            <v>155.65</v>
          </cell>
          <cell r="E71">
            <v>8</v>
          </cell>
          <cell r="F71">
            <v>1245.2</v>
          </cell>
        </row>
        <row r="72">
          <cell r="A72">
            <v>10357982</v>
          </cell>
          <cell r="B72" t="str">
            <v>BAUMGARTNER,JOEL M</v>
          </cell>
          <cell r="C72">
            <v>40644328</v>
          </cell>
          <cell r="D72">
            <v>86.73</v>
          </cell>
          <cell r="E72">
            <v>8</v>
          </cell>
          <cell r="F72">
            <v>693.84</v>
          </cell>
        </row>
        <row r="73">
          <cell r="A73">
            <v>10357989</v>
          </cell>
          <cell r="B73" t="str">
            <v>CORONA,HERCILIA BERNADETTE</v>
          </cell>
          <cell r="C73">
            <v>40644339</v>
          </cell>
          <cell r="D73">
            <v>48.41</v>
          </cell>
          <cell r="E73">
            <v>8</v>
          </cell>
          <cell r="F73">
            <v>387.28</v>
          </cell>
        </row>
        <row r="74">
          <cell r="A74">
            <v>10357992</v>
          </cell>
          <cell r="B74" t="str">
            <v>BERMAN,MOLLY BURNS</v>
          </cell>
          <cell r="C74">
            <v>40644350</v>
          </cell>
          <cell r="D74">
            <v>51.2</v>
          </cell>
          <cell r="E74">
            <v>5</v>
          </cell>
          <cell r="F74">
            <v>256</v>
          </cell>
        </row>
        <row r="75">
          <cell r="A75">
            <v>10357994</v>
          </cell>
          <cell r="B75" t="str">
            <v>REDDY,DIVYA KOTHA</v>
          </cell>
          <cell r="C75">
            <v>40644344</v>
          </cell>
          <cell r="D75">
            <v>56.42</v>
          </cell>
          <cell r="E75">
            <v>32</v>
          </cell>
          <cell r="F75">
            <v>1805.44</v>
          </cell>
        </row>
        <row r="76">
          <cell r="A76">
            <v>10357999</v>
          </cell>
          <cell r="B76" t="str">
            <v>MA,YAJUN</v>
          </cell>
          <cell r="C76">
            <v>40644357</v>
          </cell>
          <cell r="D76">
            <v>46.74</v>
          </cell>
          <cell r="E76">
            <v>8</v>
          </cell>
          <cell r="F76">
            <v>373.92</v>
          </cell>
        </row>
        <row r="77">
          <cell r="A77">
            <v>10358042</v>
          </cell>
          <cell r="B77" t="str">
            <v>BAMRICK-ROSENBLATT,ANNE C</v>
          </cell>
          <cell r="C77">
            <v>40646062</v>
          </cell>
          <cell r="D77">
            <v>48.88</v>
          </cell>
          <cell r="E77">
            <v>16</v>
          </cell>
          <cell r="F77">
            <v>782.08</v>
          </cell>
        </row>
        <row r="78">
          <cell r="A78">
            <v>10358043</v>
          </cell>
          <cell r="B78" t="str">
            <v>BAMMIDI,NORA</v>
          </cell>
          <cell r="C78">
            <v>40646070</v>
          </cell>
          <cell r="D78">
            <v>68.06</v>
          </cell>
          <cell r="E78">
            <v>5</v>
          </cell>
          <cell r="F78">
            <v>340.3</v>
          </cell>
        </row>
        <row r="79">
          <cell r="A79">
            <v>10358057</v>
          </cell>
          <cell r="B79" t="str">
            <v>CHOU,TERESA</v>
          </cell>
          <cell r="C79">
            <v>40747075</v>
          </cell>
          <cell r="D79">
            <v>23.34</v>
          </cell>
          <cell r="E79">
            <v>28</v>
          </cell>
          <cell r="F79">
            <v>653.52</v>
          </cell>
        </row>
        <row r="80">
          <cell r="A80">
            <v>10358058</v>
          </cell>
          <cell r="B80" t="str">
            <v>CHENG,TERRI L</v>
          </cell>
          <cell r="C80">
            <v>40646081</v>
          </cell>
          <cell r="D80">
            <v>53.35</v>
          </cell>
          <cell r="E80">
            <v>8</v>
          </cell>
          <cell r="F80">
            <v>426.8</v>
          </cell>
        </row>
        <row r="81">
          <cell r="A81">
            <v>10358058</v>
          </cell>
          <cell r="B81" t="str">
            <v>CHENG,TERRI L</v>
          </cell>
          <cell r="C81" t="str">
            <v>(blank)</v>
          </cell>
          <cell r="D81" t="str">
            <v>(blank)</v>
          </cell>
          <cell r="E81">
            <v>24</v>
          </cell>
          <cell r="F81" t="e">
            <v>#VALUE!</v>
          </cell>
        </row>
        <row r="82">
          <cell r="A82">
            <v>10358061</v>
          </cell>
          <cell r="B82" t="str">
            <v>WRIGHT,BRENTON ALAN</v>
          </cell>
          <cell r="C82">
            <v>40646092</v>
          </cell>
          <cell r="D82">
            <v>56.42</v>
          </cell>
          <cell r="E82">
            <v>8</v>
          </cell>
          <cell r="F82">
            <v>451.36</v>
          </cell>
        </row>
        <row r="83">
          <cell r="A83">
            <v>10358063</v>
          </cell>
          <cell r="B83" t="str">
            <v>SCHWARTZ,JOSHUA LEE</v>
          </cell>
          <cell r="C83">
            <v>40646090</v>
          </cell>
          <cell r="D83">
            <v>26.22</v>
          </cell>
          <cell r="E83">
            <v>64</v>
          </cell>
          <cell r="F83">
            <v>1678.08</v>
          </cell>
        </row>
        <row r="84">
          <cell r="A84">
            <v>10358065</v>
          </cell>
          <cell r="B84" t="str">
            <v>BANDEIRA,NUNO F</v>
          </cell>
          <cell r="C84">
            <v>40646111</v>
          </cell>
          <cell r="D84">
            <v>110.15</v>
          </cell>
          <cell r="E84">
            <v>16</v>
          </cell>
          <cell r="F84">
            <v>1762.4</v>
          </cell>
        </row>
        <row r="85">
          <cell r="A85">
            <v>10358071</v>
          </cell>
          <cell r="B85" t="str">
            <v>BANGEN,KATHERINE</v>
          </cell>
          <cell r="C85">
            <v>40646098</v>
          </cell>
          <cell r="D85">
            <v>54.93</v>
          </cell>
          <cell r="E85">
            <v>4</v>
          </cell>
          <cell r="F85">
            <v>219.72</v>
          </cell>
        </row>
        <row r="86">
          <cell r="A86">
            <v>10358081</v>
          </cell>
          <cell r="B86" t="str">
            <v>BLACK,JESSICA ROSE</v>
          </cell>
          <cell r="C86">
            <v>40646107</v>
          </cell>
          <cell r="D86">
            <v>61.59</v>
          </cell>
          <cell r="E86">
            <v>16</v>
          </cell>
          <cell r="F86">
            <v>985.44</v>
          </cell>
        </row>
        <row r="87">
          <cell r="A87">
            <v>10358088</v>
          </cell>
          <cell r="B87" t="str">
            <v>ROGERS,THOMAS FRANCIS</v>
          </cell>
          <cell r="C87">
            <v>40646120</v>
          </cell>
          <cell r="D87">
            <v>53.35</v>
          </cell>
          <cell r="E87">
            <v>7</v>
          </cell>
          <cell r="F87">
            <v>373.45</v>
          </cell>
        </row>
        <row r="88">
          <cell r="A88">
            <v>10358135</v>
          </cell>
          <cell r="B88" t="str">
            <v>ARONOFF-SPENCER,ELIAH SEAN</v>
          </cell>
          <cell r="C88">
            <v>40644413</v>
          </cell>
          <cell r="D88">
            <v>88.39</v>
          </cell>
          <cell r="E88">
            <v>8</v>
          </cell>
          <cell r="F88">
            <v>707.12</v>
          </cell>
        </row>
        <row r="89">
          <cell r="A89">
            <v>10358175</v>
          </cell>
          <cell r="B89" t="str">
            <v>RABIN,ADRIENN BORSIKA</v>
          </cell>
          <cell r="C89">
            <v>40644470</v>
          </cell>
          <cell r="D89">
            <v>69.37</v>
          </cell>
          <cell r="E89">
            <v>8</v>
          </cell>
          <cell r="F89">
            <v>554.96</v>
          </cell>
        </row>
        <row r="90">
          <cell r="A90">
            <v>10358207</v>
          </cell>
          <cell r="B90" t="str">
            <v>ARISTIZABAL,MARIA PAULA</v>
          </cell>
          <cell r="C90">
            <v>40644500</v>
          </cell>
          <cell r="D90">
            <v>100.57</v>
          </cell>
          <cell r="E90">
            <v>8</v>
          </cell>
          <cell r="F90">
            <v>804.56</v>
          </cell>
        </row>
        <row r="91">
          <cell r="A91">
            <v>10358230</v>
          </cell>
          <cell r="B91" t="str">
            <v>VARGAS TRUJILLO,MARCELA</v>
          </cell>
          <cell r="C91">
            <v>40644516</v>
          </cell>
          <cell r="D91">
            <v>56.42</v>
          </cell>
          <cell r="E91">
            <v>8</v>
          </cell>
          <cell r="F91">
            <v>451.36</v>
          </cell>
        </row>
        <row r="92">
          <cell r="A92">
            <v>10358239</v>
          </cell>
          <cell r="B92" t="str">
            <v>CHEN,SHULIANG</v>
          </cell>
          <cell r="C92">
            <v>40644524</v>
          </cell>
          <cell r="D92">
            <v>31.9</v>
          </cell>
          <cell r="E92">
            <v>16</v>
          </cell>
          <cell r="F92">
            <v>510.4</v>
          </cell>
        </row>
        <row r="93">
          <cell r="A93">
            <v>10358285</v>
          </cell>
          <cell r="B93" t="str">
            <v>ALVARADO,JORGE LUIS</v>
          </cell>
          <cell r="C93">
            <v>40646557</v>
          </cell>
          <cell r="D93">
            <v>82.87</v>
          </cell>
          <cell r="E93">
            <v>8</v>
          </cell>
          <cell r="F93">
            <v>662.96</v>
          </cell>
        </row>
        <row r="94">
          <cell r="A94">
            <v>10358292</v>
          </cell>
          <cell r="B94" t="str">
            <v>AYERS,JOHN WESLEY</v>
          </cell>
          <cell r="C94">
            <v>40646551</v>
          </cell>
          <cell r="D94">
            <v>101.36</v>
          </cell>
          <cell r="E94">
            <v>8</v>
          </cell>
          <cell r="F94">
            <v>810.88</v>
          </cell>
        </row>
        <row r="95">
          <cell r="A95">
            <v>10358323</v>
          </cell>
          <cell r="B95" t="str">
            <v>ABBADESSA,BENJAMIN</v>
          </cell>
          <cell r="C95">
            <v>40646583</v>
          </cell>
          <cell r="D95">
            <v>89.19</v>
          </cell>
          <cell r="E95">
            <v>8</v>
          </cell>
          <cell r="F95">
            <v>713.52</v>
          </cell>
        </row>
        <row r="96">
          <cell r="A96">
            <v>10358329</v>
          </cell>
          <cell r="B96" t="str">
            <v>WANG,KAI</v>
          </cell>
          <cell r="C96">
            <v>40646587</v>
          </cell>
          <cell r="D96">
            <v>123.61</v>
          </cell>
          <cell r="E96">
            <v>24</v>
          </cell>
          <cell r="F96">
            <v>2966.64</v>
          </cell>
        </row>
        <row r="97">
          <cell r="A97">
            <v>10358348</v>
          </cell>
          <cell r="B97" t="str">
            <v>BANKS,SARAH JANE</v>
          </cell>
          <cell r="C97">
            <v>40646618</v>
          </cell>
          <cell r="D97">
            <v>67.05</v>
          </cell>
          <cell r="E97">
            <v>8</v>
          </cell>
          <cell r="F97">
            <v>536.4</v>
          </cell>
        </row>
        <row r="98">
          <cell r="A98">
            <v>10358361</v>
          </cell>
          <cell r="B98" t="str">
            <v>WU,MICHELLE LIN</v>
          </cell>
          <cell r="C98">
            <v>40646627</v>
          </cell>
          <cell r="D98">
            <v>124.52</v>
          </cell>
          <cell r="E98">
            <v>8</v>
          </cell>
          <cell r="F98">
            <v>996.16</v>
          </cell>
        </row>
        <row r="99">
          <cell r="A99">
            <v>10358364</v>
          </cell>
          <cell r="B99" t="str">
            <v>DANIELS,BRIANNE HISAKO</v>
          </cell>
          <cell r="C99">
            <v>40646626</v>
          </cell>
          <cell r="D99">
            <v>84</v>
          </cell>
          <cell r="E99">
            <v>6</v>
          </cell>
          <cell r="F99">
            <v>504</v>
          </cell>
        </row>
        <row r="100">
          <cell r="A100">
            <v>10358366</v>
          </cell>
          <cell r="B100" t="str">
            <v>PHAM,MARTIN HUY</v>
          </cell>
          <cell r="C100">
            <v>40646630</v>
          </cell>
          <cell r="D100">
            <v>87.6</v>
          </cell>
          <cell r="E100">
            <v>8</v>
          </cell>
          <cell r="F100">
            <v>700.8</v>
          </cell>
        </row>
        <row r="101">
          <cell r="A101">
            <v>10358368</v>
          </cell>
          <cell r="B101" t="str">
            <v>LEACH,BENJAMIN IAN</v>
          </cell>
          <cell r="C101">
            <v>40646632</v>
          </cell>
          <cell r="D101">
            <v>32.17</v>
          </cell>
          <cell r="E101">
            <v>16</v>
          </cell>
          <cell r="F101">
            <v>514.72</v>
          </cell>
        </row>
        <row r="102">
          <cell r="A102">
            <v>10358373</v>
          </cell>
          <cell r="B102" t="str">
            <v>LIU,CATHERINE YUNXIANG</v>
          </cell>
          <cell r="C102">
            <v>40646640</v>
          </cell>
          <cell r="D102">
            <v>92.34</v>
          </cell>
          <cell r="E102">
            <v>40</v>
          </cell>
          <cell r="F102">
            <v>3693.6000000000004</v>
          </cell>
        </row>
        <row r="103">
          <cell r="A103">
            <v>10358379</v>
          </cell>
          <cell r="B103" t="str">
            <v>ARIAS,IVONNE MONSERRATT</v>
          </cell>
          <cell r="C103">
            <v>40646646</v>
          </cell>
          <cell r="D103">
            <v>37.74</v>
          </cell>
          <cell r="E103">
            <v>16</v>
          </cell>
          <cell r="F103">
            <v>603.84</v>
          </cell>
        </row>
        <row r="104">
          <cell r="A104">
            <v>10358383</v>
          </cell>
          <cell r="B104" t="str">
            <v>GOLD,KATHRYN ANN</v>
          </cell>
          <cell r="C104">
            <v>40644535</v>
          </cell>
          <cell r="D104">
            <v>130.09</v>
          </cell>
          <cell r="E104">
            <v>8</v>
          </cell>
          <cell r="F104">
            <v>1040.72</v>
          </cell>
        </row>
        <row r="105">
          <cell r="A105">
            <v>10358407</v>
          </cell>
          <cell r="B105" t="str">
            <v>ASHBROOK,CHARLES DENNIS</v>
          </cell>
          <cell r="C105">
            <v>40644570</v>
          </cell>
          <cell r="D105">
            <v>84.65</v>
          </cell>
          <cell r="E105">
            <v>32</v>
          </cell>
          <cell r="F105">
            <v>2708.8</v>
          </cell>
        </row>
        <row r="106">
          <cell r="A106">
            <v>10358410</v>
          </cell>
          <cell r="B106" t="str">
            <v>AKSHOOMOFF,NATACHA A</v>
          </cell>
          <cell r="C106">
            <v>40644568</v>
          </cell>
          <cell r="D106">
            <v>69.44</v>
          </cell>
          <cell r="E106">
            <v>7</v>
          </cell>
          <cell r="F106">
            <v>486.08</v>
          </cell>
        </row>
        <row r="107">
          <cell r="A107">
            <v>10358413</v>
          </cell>
          <cell r="B107" t="str">
            <v>CADMAN,KAREN ASHTON</v>
          </cell>
          <cell r="C107">
            <v>40644585</v>
          </cell>
          <cell r="D107">
            <v>101.53</v>
          </cell>
          <cell r="E107">
            <v>28</v>
          </cell>
          <cell r="F107">
            <v>2842.84</v>
          </cell>
        </row>
        <row r="108">
          <cell r="A108">
            <v>10358415</v>
          </cell>
          <cell r="B108" t="str">
            <v>ASPIRAS,DAVID WILLIAM</v>
          </cell>
          <cell r="C108">
            <v>40644566</v>
          </cell>
          <cell r="D108">
            <v>38.36</v>
          </cell>
          <cell r="E108">
            <v>8</v>
          </cell>
          <cell r="F108">
            <v>306.88</v>
          </cell>
        </row>
        <row r="109">
          <cell r="A109">
            <v>10358416</v>
          </cell>
          <cell r="B109" t="str">
            <v>ASUDANI,DEEPAK G</v>
          </cell>
          <cell r="C109">
            <v>40644578</v>
          </cell>
          <cell r="D109">
            <v>126.85</v>
          </cell>
          <cell r="E109">
            <v>8</v>
          </cell>
          <cell r="F109">
            <v>1014.8</v>
          </cell>
        </row>
        <row r="110">
          <cell r="A110">
            <v>10358427</v>
          </cell>
          <cell r="B110" t="str">
            <v>NELSON JR.,JAMES ERSKIN</v>
          </cell>
          <cell r="C110">
            <v>40644588</v>
          </cell>
          <cell r="D110">
            <v>95.79</v>
          </cell>
          <cell r="E110">
            <v>8</v>
          </cell>
          <cell r="F110">
            <v>766.32</v>
          </cell>
        </row>
        <row r="111">
          <cell r="A111">
            <v>10358429</v>
          </cell>
          <cell r="B111" t="str">
            <v>KAUFMAN,DAN SAMUEL</v>
          </cell>
          <cell r="C111">
            <v>40644623</v>
          </cell>
          <cell r="D111">
            <v>204.03</v>
          </cell>
          <cell r="E111">
            <v>8</v>
          </cell>
          <cell r="F111">
            <v>1632.24</v>
          </cell>
        </row>
        <row r="112">
          <cell r="A112">
            <v>10358436</v>
          </cell>
          <cell r="B112" t="str">
            <v>SHI,CHENGXIAN</v>
          </cell>
          <cell r="C112">
            <v>40745268</v>
          </cell>
          <cell r="D112">
            <v>23.34</v>
          </cell>
          <cell r="E112">
            <v>31</v>
          </cell>
          <cell r="F112">
            <v>723.54</v>
          </cell>
        </row>
        <row r="113">
          <cell r="A113">
            <v>10358449</v>
          </cell>
          <cell r="B113" t="str">
            <v>FELDMAN,HOWARD</v>
          </cell>
          <cell r="C113">
            <v>40644624</v>
          </cell>
          <cell r="D113">
            <v>194.25</v>
          </cell>
          <cell r="E113">
            <v>8</v>
          </cell>
          <cell r="F113">
            <v>1554</v>
          </cell>
        </row>
        <row r="114">
          <cell r="A114">
            <v>10358469</v>
          </cell>
          <cell r="B114" t="str">
            <v>AHRENS,ERIC</v>
          </cell>
          <cell r="C114">
            <v>40644652</v>
          </cell>
          <cell r="D114">
            <v>137.44999999999999</v>
          </cell>
          <cell r="E114">
            <v>8</v>
          </cell>
          <cell r="F114">
            <v>1099.5999999999999</v>
          </cell>
        </row>
        <row r="115">
          <cell r="A115">
            <v>10358496</v>
          </cell>
          <cell r="B115" t="str">
            <v>DIAZ JR.,JOSEPH DAVID</v>
          </cell>
          <cell r="C115">
            <v>40644676</v>
          </cell>
          <cell r="D115">
            <v>47.89</v>
          </cell>
          <cell r="E115">
            <v>8</v>
          </cell>
          <cell r="F115">
            <v>383.12</v>
          </cell>
        </row>
        <row r="116">
          <cell r="A116">
            <v>10358499</v>
          </cell>
          <cell r="B116" t="str">
            <v>ZHU,MASON</v>
          </cell>
          <cell r="C116">
            <v>40644681</v>
          </cell>
          <cell r="D116">
            <v>13.5</v>
          </cell>
          <cell r="E116">
            <v>6</v>
          </cell>
          <cell r="F116">
            <v>81</v>
          </cell>
        </row>
        <row r="117">
          <cell r="A117">
            <v>10358503</v>
          </cell>
          <cell r="B117" t="str">
            <v>ATWOOD,TODD FORREST</v>
          </cell>
          <cell r="C117">
            <v>40644678</v>
          </cell>
          <cell r="D117">
            <v>107.61</v>
          </cell>
          <cell r="E117">
            <v>8</v>
          </cell>
          <cell r="F117">
            <v>860.88</v>
          </cell>
        </row>
        <row r="118">
          <cell r="A118">
            <v>10358505</v>
          </cell>
          <cell r="B118" t="str">
            <v>AUBOL,BRANDON EDWARD</v>
          </cell>
          <cell r="C118">
            <v>40644683</v>
          </cell>
          <cell r="D118">
            <v>37.159999999999997</v>
          </cell>
          <cell r="E118">
            <v>48</v>
          </cell>
          <cell r="F118">
            <v>1783.6799999999998</v>
          </cell>
        </row>
        <row r="119">
          <cell r="A119">
            <v>10358527</v>
          </cell>
          <cell r="B119" t="str">
            <v>LEE,PEI-SHAN</v>
          </cell>
          <cell r="C119">
            <v>40644700</v>
          </cell>
          <cell r="D119">
            <v>44.01</v>
          </cell>
          <cell r="E119">
            <v>8</v>
          </cell>
          <cell r="F119">
            <v>352.08</v>
          </cell>
        </row>
        <row r="120">
          <cell r="A120">
            <v>10358536</v>
          </cell>
          <cell r="B120" t="str">
            <v>BISHOP,GREGORY FLOYD</v>
          </cell>
          <cell r="C120">
            <v>40646312</v>
          </cell>
          <cell r="D120">
            <v>86.59</v>
          </cell>
          <cell r="E120">
            <v>8</v>
          </cell>
          <cell r="F120">
            <v>692.72</v>
          </cell>
        </row>
        <row r="121">
          <cell r="A121">
            <v>10358569</v>
          </cell>
          <cell r="B121" t="str">
            <v>PARKER,SHERINE BISHARA</v>
          </cell>
          <cell r="C121">
            <v>40646350</v>
          </cell>
          <cell r="D121">
            <v>55.15</v>
          </cell>
          <cell r="E121">
            <v>4</v>
          </cell>
          <cell r="F121">
            <v>220.6</v>
          </cell>
        </row>
        <row r="122">
          <cell r="A122">
            <v>10358576</v>
          </cell>
          <cell r="B122" t="str">
            <v>HONG,KIMBERLY N</v>
          </cell>
          <cell r="C122">
            <v>40646368</v>
          </cell>
          <cell r="D122">
            <v>44.01</v>
          </cell>
          <cell r="E122">
            <v>8</v>
          </cell>
          <cell r="F122">
            <v>352.08</v>
          </cell>
        </row>
        <row r="123">
          <cell r="A123">
            <v>10358608</v>
          </cell>
          <cell r="B123" t="str">
            <v>KRISHNAN,GIRI PRASHANTH</v>
          </cell>
          <cell r="C123">
            <v>40644702</v>
          </cell>
          <cell r="D123">
            <v>42</v>
          </cell>
          <cell r="E123">
            <v>8</v>
          </cell>
          <cell r="F123">
            <v>336</v>
          </cell>
        </row>
        <row r="124">
          <cell r="A124">
            <v>10358629</v>
          </cell>
          <cell r="B124" t="str">
            <v>MACMILLEN,CAITLIN LAWLESS CHRIST</v>
          </cell>
          <cell r="C124">
            <v>40730477</v>
          </cell>
          <cell r="D124">
            <v>50.62</v>
          </cell>
          <cell r="E124">
            <v>8</v>
          </cell>
          <cell r="F124">
            <v>404.96</v>
          </cell>
        </row>
        <row r="125">
          <cell r="A125">
            <v>10358634</v>
          </cell>
          <cell r="B125" t="str">
            <v>WANG,SHIZHEN</v>
          </cell>
          <cell r="C125">
            <v>40644758</v>
          </cell>
          <cell r="D125">
            <v>90.8</v>
          </cell>
          <cell r="E125">
            <v>16</v>
          </cell>
          <cell r="F125">
            <v>1452.8</v>
          </cell>
        </row>
        <row r="126">
          <cell r="A126">
            <v>10358634</v>
          </cell>
          <cell r="B126" t="str">
            <v>WANG,SHIZHEN</v>
          </cell>
          <cell r="C126">
            <v>40644759</v>
          </cell>
          <cell r="D126">
            <v>0</v>
          </cell>
          <cell r="E126">
            <v>8</v>
          </cell>
          <cell r="F126">
            <v>0</v>
          </cell>
        </row>
        <row r="127">
          <cell r="A127">
            <v>10358638</v>
          </cell>
          <cell r="B127" t="str">
            <v>MARTINEZ,STEPHANIE</v>
          </cell>
          <cell r="C127">
            <v>40734323</v>
          </cell>
          <cell r="D127">
            <v>68.73</v>
          </cell>
          <cell r="E127">
            <v>8</v>
          </cell>
          <cell r="F127">
            <v>549.84</v>
          </cell>
        </row>
        <row r="128">
          <cell r="A128">
            <v>10358640</v>
          </cell>
          <cell r="B128" t="str">
            <v>JOHNSON,ELIZABETH J</v>
          </cell>
          <cell r="C128">
            <v>40644739</v>
          </cell>
          <cell r="D128">
            <v>64.150000000000006</v>
          </cell>
          <cell r="E128">
            <v>16</v>
          </cell>
          <cell r="F128">
            <v>1026.4000000000001</v>
          </cell>
        </row>
        <row r="129">
          <cell r="A129">
            <v>10358649</v>
          </cell>
          <cell r="B129" t="str">
            <v>MEYER,MEGAN SUE</v>
          </cell>
          <cell r="C129">
            <v>40644778</v>
          </cell>
          <cell r="D129">
            <v>75.599999999999994</v>
          </cell>
          <cell r="E129">
            <v>8</v>
          </cell>
          <cell r="F129">
            <v>604.79999999999995</v>
          </cell>
        </row>
        <row r="130">
          <cell r="A130">
            <v>10358651</v>
          </cell>
          <cell r="B130" t="str">
            <v>AVALOS,JOSEPH ANTHONY</v>
          </cell>
          <cell r="C130">
            <v>40644760</v>
          </cell>
          <cell r="D130">
            <v>100.57</v>
          </cell>
          <cell r="E130">
            <v>8</v>
          </cell>
          <cell r="F130">
            <v>804.56</v>
          </cell>
        </row>
        <row r="131">
          <cell r="A131">
            <v>10358652</v>
          </cell>
          <cell r="B131" t="str">
            <v>CAMP,ANDREW S</v>
          </cell>
          <cell r="C131">
            <v>40644755</v>
          </cell>
          <cell r="D131">
            <v>41.04</v>
          </cell>
          <cell r="E131">
            <v>48</v>
          </cell>
          <cell r="F131">
            <v>1969.92</v>
          </cell>
        </row>
        <row r="132">
          <cell r="A132">
            <v>10358658</v>
          </cell>
          <cell r="B132" t="str">
            <v>HSIEH,LESLIE QUAN</v>
          </cell>
          <cell r="C132">
            <v>40644773</v>
          </cell>
          <cell r="D132">
            <v>67.72</v>
          </cell>
          <cell r="E132">
            <v>8</v>
          </cell>
          <cell r="F132">
            <v>541.76</v>
          </cell>
        </row>
        <row r="133">
          <cell r="A133">
            <v>10358664</v>
          </cell>
          <cell r="B133" t="str">
            <v>ZHANG,QIONG</v>
          </cell>
          <cell r="C133">
            <v>40644785</v>
          </cell>
          <cell r="D133">
            <v>29.6</v>
          </cell>
          <cell r="E133">
            <v>40</v>
          </cell>
          <cell r="F133">
            <v>1184</v>
          </cell>
        </row>
        <row r="134">
          <cell r="A134">
            <v>10358665</v>
          </cell>
          <cell r="B134" t="str">
            <v>SUN,BRYAN KEE-HONG</v>
          </cell>
          <cell r="C134">
            <v>40644810</v>
          </cell>
          <cell r="D134">
            <v>0</v>
          </cell>
          <cell r="E134">
            <v>8</v>
          </cell>
          <cell r="F134">
            <v>0</v>
          </cell>
        </row>
        <row r="135">
          <cell r="A135">
            <v>10358666</v>
          </cell>
          <cell r="B135" t="str">
            <v>CHAO,DANIEL LEE</v>
          </cell>
          <cell r="C135">
            <v>40644792</v>
          </cell>
          <cell r="D135">
            <v>97.65</v>
          </cell>
          <cell r="E135">
            <v>128</v>
          </cell>
          <cell r="F135">
            <v>12499.2</v>
          </cell>
        </row>
        <row r="136">
          <cell r="A136">
            <v>10358669</v>
          </cell>
          <cell r="B136" t="str">
            <v>KIM,PAUL JAEGU</v>
          </cell>
          <cell r="C136">
            <v>40644805</v>
          </cell>
          <cell r="D136">
            <v>114.94</v>
          </cell>
          <cell r="E136">
            <v>8</v>
          </cell>
          <cell r="F136">
            <v>919.52</v>
          </cell>
        </row>
        <row r="137">
          <cell r="A137">
            <v>10358670</v>
          </cell>
          <cell r="B137" t="str">
            <v>WHITE,EVAN CARL</v>
          </cell>
          <cell r="C137">
            <v>40644790</v>
          </cell>
          <cell r="D137">
            <v>149.9</v>
          </cell>
          <cell r="E137">
            <v>8</v>
          </cell>
          <cell r="F137">
            <v>1199.2</v>
          </cell>
        </row>
        <row r="138">
          <cell r="A138">
            <v>10358672</v>
          </cell>
          <cell r="B138" t="str">
            <v>AUSTIN,ROBYN KEIKO</v>
          </cell>
          <cell r="C138">
            <v>40644794</v>
          </cell>
          <cell r="D138">
            <v>34.64</v>
          </cell>
          <cell r="E138">
            <v>8</v>
          </cell>
          <cell r="F138">
            <v>277.12</v>
          </cell>
        </row>
        <row r="139">
          <cell r="A139">
            <v>10358674</v>
          </cell>
          <cell r="B139" t="str">
            <v>YOO,ANDREW ELIOT</v>
          </cell>
          <cell r="C139">
            <v>40644791</v>
          </cell>
          <cell r="D139">
            <v>33.78</v>
          </cell>
          <cell r="E139">
            <v>24</v>
          </cell>
          <cell r="F139">
            <v>810.72</v>
          </cell>
        </row>
        <row r="140">
          <cell r="A140">
            <v>10358678</v>
          </cell>
          <cell r="B140" t="str">
            <v>LENZ,ALEXIS ANNE</v>
          </cell>
          <cell r="C140">
            <v>40644799</v>
          </cell>
          <cell r="D140">
            <v>87.4</v>
          </cell>
          <cell r="E140">
            <v>24</v>
          </cell>
          <cell r="F140">
            <v>2097.6000000000004</v>
          </cell>
        </row>
        <row r="141">
          <cell r="A141">
            <v>10358679</v>
          </cell>
          <cell r="B141" t="str">
            <v>CHANG,ELIZABETH L</v>
          </cell>
          <cell r="C141">
            <v>40644798</v>
          </cell>
          <cell r="D141">
            <v>58.43</v>
          </cell>
          <cell r="E141">
            <v>6</v>
          </cell>
          <cell r="F141">
            <v>350.58</v>
          </cell>
        </row>
        <row r="142">
          <cell r="A142">
            <v>10358681</v>
          </cell>
          <cell r="B142" t="str">
            <v>ZHOU,JENNY YE</v>
          </cell>
          <cell r="C142">
            <v>40644817</v>
          </cell>
          <cell r="D142">
            <v>75.430000000000007</v>
          </cell>
          <cell r="E142">
            <v>8</v>
          </cell>
          <cell r="F142">
            <v>603.44000000000005</v>
          </cell>
        </row>
        <row r="143">
          <cell r="A143">
            <v>10358685</v>
          </cell>
          <cell r="B143" t="str">
            <v>PRATT,MICHAEL</v>
          </cell>
          <cell r="C143">
            <v>40644813</v>
          </cell>
          <cell r="D143">
            <v>126.92</v>
          </cell>
          <cell r="E143">
            <v>8</v>
          </cell>
          <cell r="F143">
            <v>1015.36</v>
          </cell>
        </row>
        <row r="144">
          <cell r="A144">
            <v>10358691</v>
          </cell>
          <cell r="B144" t="str">
            <v>LITTLE,EMILY A</v>
          </cell>
          <cell r="C144">
            <v>40644825</v>
          </cell>
          <cell r="D144">
            <v>62.81</v>
          </cell>
          <cell r="E144">
            <v>40</v>
          </cell>
          <cell r="F144">
            <v>2512.4</v>
          </cell>
        </row>
        <row r="145">
          <cell r="A145">
            <v>10358700</v>
          </cell>
          <cell r="B145" t="str">
            <v>PATEL,AARTI</v>
          </cell>
          <cell r="C145">
            <v>40644829</v>
          </cell>
          <cell r="D145">
            <v>56.42</v>
          </cell>
          <cell r="E145">
            <v>6</v>
          </cell>
          <cell r="F145">
            <v>338.52</v>
          </cell>
        </row>
        <row r="146">
          <cell r="A146">
            <v>10358700</v>
          </cell>
          <cell r="B146" t="str">
            <v>PATEL,AARTI</v>
          </cell>
          <cell r="C146" t="str">
            <v>(blank)</v>
          </cell>
          <cell r="D146" t="str">
            <v>(blank)</v>
          </cell>
          <cell r="E146">
            <v>12</v>
          </cell>
          <cell r="F146" t="e">
            <v>#VALUE!</v>
          </cell>
        </row>
        <row r="147">
          <cell r="A147">
            <v>10358701</v>
          </cell>
          <cell r="B147" t="str">
            <v>HINDS,BRIAN ROBERT</v>
          </cell>
          <cell r="C147">
            <v>40644834</v>
          </cell>
          <cell r="D147">
            <v>216.8</v>
          </cell>
          <cell r="E147">
            <v>8</v>
          </cell>
          <cell r="F147">
            <v>1734.4</v>
          </cell>
        </row>
        <row r="148">
          <cell r="A148">
            <v>10358702</v>
          </cell>
          <cell r="B148" t="str">
            <v>ALLEN,ELIZABETH SARA</v>
          </cell>
          <cell r="C148">
            <v>40644830</v>
          </cell>
          <cell r="D148">
            <v>128.83000000000001</v>
          </cell>
          <cell r="E148">
            <v>8</v>
          </cell>
          <cell r="F148">
            <v>1030.6400000000001</v>
          </cell>
        </row>
        <row r="149">
          <cell r="A149">
            <v>10358702</v>
          </cell>
          <cell r="B149" t="str">
            <v>ALLEN,ELIZABETH SARA</v>
          </cell>
          <cell r="C149" t="str">
            <v>(blank)</v>
          </cell>
          <cell r="D149" t="str">
            <v>(blank)</v>
          </cell>
          <cell r="E149">
            <v>16</v>
          </cell>
          <cell r="F149" t="e">
            <v>#VALUE!</v>
          </cell>
        </row>
        <row r="150">
          <cell r="A150">
            <v>10358720</v>
          </cell>
          <cell r="B150" t="str">
            <v>BOTTINI,ANGEL</v>
          </cell>
          <cell r="C150">
            <v>40644852</v>
          </cell>
          <cell r="D150">
            <v>29.93</v>
          </cell>
          <cell r="E150">
            <v>8</v>
          </cell>
          <cell r="F150">
            <v>239.44</v>
          </cell>
        </row>
        <row r="151">
          <cell r="A151">
            <v>10358733</v>
          </cell>
          <cell r="B151" t="str">
            <v>HASSAN,ADIBA</v>
          </cell>
          <cell r="C151">
            <v>40644863</v>
          </cell>
          <cell r="D151">
            <v>33.46</v>
          </cell>
          <cell r="E151">
            <v>8</v>
          </cell>
          <cell r="F151">
            <v>267.68</v>
          </cell>
        </row>
        <row r="152">
          <cell r="A152">
            <v>10358749</v>
          </cell>
          <cell r="B152" t="str">
            <v>RODRIGUEZ-MINETTE,JESSICA GABRIELLE</v>
          </cell>
          <cell r="C152">
            <v>40720843</v>
          </cell>
          <cell r="D152">
            <v>86.59</v>
          </cell>
          <cell r="E152">
            <v>8</v>
          </cell>
          <cell r="F152">
            <v>692.72</v>
          </cell>
        </row>
        <row r="153">
          <cell r="A153">
            <v>10358750</v>
          </cell>
          <cell r="B153" t="str">
            <v>MOORE,ALISON AHERN</v>
          </cell>
          <cell r="C153">
            <v>40644911</v>
          </cell>
          <cell r="D153">
            <v>129.31</v>
          </cell>
          <cell r="E153">
            <v>24</v>
          </cell>
          <cell r="F153">
            <v>3103.44</v>
          </cell>
        </row>
        <row r="154">
          <cell r="A154">
            <v>10358757</v>
          </cell>
          <cell r="B154" t="str">
            <v>NGUYEN,QUOC-SY KINH</v>
          </cell>
          <cell r="C154">
            <v>40646397</v>
          </cell>
          <cell r="D154">
            <v>58.43</v>
          </cell>
          <cell r="E154">
            <v>4</v>
          </cell>
          <cell r="F154">
            <v>233.72</v>
          </cell>
        </row>
        <row r="155">
          <cell r="A155">
            <v>10358766</v>
          </cell>
          <cell r="B155" t="str">
            <v>CASTELLANOS,JOEL PATRICK</v>
          </cell>
          <cell r="C155">
            <v>40646415</v>
          </cell>
          <cell r="D155">
            <v>79.62</v>
          </cell>
          <cell r="E155">
            <v>8</v>
          </cell>
          <cell r="F155">
            <v>636.96</v>
          </cell>
        </row>
        <row r="156">
          <cell r="A156">
            <v>10358768</v>
          </cell>
          <cell r="B156" t="str">
            <v>WEISS,KATHERINE JEAN</v>
          </cell>
          <cell r="C156">
            <v>40646407</v>
          </cell>
          <cell r="D156">
            <v>92.34</v>
          </cell>
          <cell r="E156">
            <v>27</v>
          </cell>
          <cell r="F156">
            <v>2493.1800000000003</v>
          </cell>
        </row>
        <row r="157">
          <cell r="A157">
            <v>10358769</v>
          </cell>
          <cell r="B157" t="str">
            <v>SIMPSON,COURTNEY CHISTIAN</v>
          </cell>
          <cell r="C157">
            <v>40646408</v>
          </cell>
          <cell r="D157">
            <v>25.38</v>
          </cell>
          <cell r="E157">
            <v>8</v>
          </cell>
          <cell r="F157">
            <v>203.04</v>
          </cell>
        </row>
        <row r="158">
          <cell r="A158">
            <v>10358770</v>
          </cell>
          <cell r="B158" t="str">
            <v>KHAN,ADNAN AHMAD</v>
          </cell>
          <cell r="C158">
            <v>40646413</v>
          </cell>
          <cell r="D158">
            <v>95.79</v>
          </cell>
          <cell r="E158">
            <v>8</v>
          </cell>
          <cell r="F158">
            <v>766.32</v>
          </cell>
        </row>
        <row r="159">
          <cell r="A159">
            <v>10358772</v>
          </cell>
          <cell r="B159" t="str">
            <v>HART,AMY SUZANNE</v>
          </cell>
          <cell r="C159">
            <v>40646412</v>
          </cell>
          <cell r="D159">
            <v>39.24</v>
          </cell>
          <cell r="E159">
            <v>8</v>
          </cell>
          <cell r="F159">
            <v>313.92</v>
          </cell>
        </row>
        <row r="160">
          <cell r="A160">
            <v>10358780</v>
          </cell>
          <cell r="B160" t="str">
            <v>BASS,JEREMY S</v>
          </cell>
          <cell r="C160">
            <v>40646451</v>
          </cell>
          <cell r="D160">
            <v>68.73</v>
          </cell>
          <cell r="E160">
            <v>8</v>
          </cell>
          <cell r="F160">
            <v>549.84</v>
          </cell>
        </row>
        <row r="161">
          <cell r="A161">
            <v>10358781</v>
          </cell>
          <cell r="B161" t="str">
            <v>DEAN,RILEY A</v>
          </cell>
          <cell r="C161">
            <v>40646428</v>
          </cell>
          <cell r="D161">
            <v>31.22</v>
          </cell>
          <cell r="E161">
            <v>24</v>
          </cell>
          <cell r="F161">
            <v>749.28</v>
          </cell>
        </row>
        <row r="162">
          <cell r="A162">
            <v>10358782</v>
          </cell>
          <cell r="B162" t="str">
            <v>CROWLEY,JIWON SARAH</v>
          </cell>
          <cell r="C162">
            <v>40729389</v>
          </cell>
          <cell r="D162">
            <v>0</v>
          </cell>
          <cell r="E162">
            <v>8</v>
          </cell>
          <cell r="F162">
            <v>0</v>
          </cell>
        </row>
        <row r="163">
          <cell r="A163">
            <v>10358785</v>
          </cell>
          <cell r="B163" t="str">
            <v>MCLEAN,PAIGE MADISON</v>
          </cell>
          <cell r="C163">
            <v>40646433</v>
          </cell>
          <cell r="D163">
            <v>31.22</v>
          </cell>
          <cell r="E163">
            <v>40</v>
          </cell>
          <cell r="F163">
            <v>1248.8</v>
          </cell>
        </row>
        <row r="164">
          <cell r="A164">
            <v>10358790</v>
          </cell>
          <cell r="B164" t="str">
            <v>BRISCOE,JENNIFER ANN</v>
          </cell>
          <cell r="C164">
            <v>40646440</v>
          </cell>
          <cell r="D164">
            <v>45.87</v>
          </cell>
          <cell r="E164">
            <v>16</v>
          </cell>
          <cell r="F164">
            <v>733.92</v>
          </cell>
        </row>
        <row r="165">
          <cell r="A165">
            <v>10358792</v>
          </cell>
          <cell r="B165" t="str">
            <v>BROWN,DUSTIN PAUL</v>
          </cell>
          <cell r="C165">
            <v>40646441</v>
          </cell>
          <cell r="D165">
            <v>31.22</v>
          </cell>
          <cell r="E165">
            <v>24</v>
          </cell>
          <cell r="F165">
            <v>749.28</v>
          </cell>
        </row>
        <row r="166">
          <cell r="A166">
            <v>10358802</v>
          </cell>
          <cell r="B166" t="str">
            <v>GRAVES,JENNIFER SHARON OLSON</v>
          </cell>
          <cell r="C166">
            <v>40722332</v>
          </cell>
          <cell r="D166">
            <v>0</v>
          </cell>
          <cell r="E166">
            <v>8</v>
          </cell>
          <cell r="F166">
            <v>0</v>
          </cell>
        </row>
        <row r="167">
          <cell r="A167">
            <v>10358807</v>
          </cell>
          <cell r="B167" t="str">
            <v>HUSSAIN,SABIHA</v>
          </cell>
          <cell r="C167">
            <v>40646463</v>
          </cell>
          <cell r="D167">
            <v>72.760000000000005</v>
          </cell>
          <cell r="E167">
            <v>8</v>
          </cell>
          <cell r="F167">
            <v>582.08000000000004</v>
          </cell>
        </row>
        <row r="168">
          <cell r="A168">
            <v>10358811</v>
          </cell>
          <cell r="B168" t="str">
            <v>NGUYEN,MYLINH THI</v>
          </cell>
          <cell r="C168">
            <v>40646470</v>
          </cell>
          <cell r="D168">
            <v>58.43</v>
          </cell>
          <cell r="E168">
            <v>20</v>
          </cell>
          <cell r="F168">
            <v>1168.5999999999999</v>
          </cell>
        </row>
        <row r="169">
          <cell r="A169">
            <v>10358826</v>
          </cell>
          <cell r="B169" t="str">
            <v>SUN,XIN</v>
          </cell>
          <cell r="C169">
            <v>40644932</v>
          </cell>
          <cell r="D169">
            <v>112.74</v>
          </cell>
          <cell r="E169">
            <v>8</v>
          </cell>
          <cell r="F169">
            <v>901.92</v>
          </cell>
        </row>
        <row r="170">
          <cell r="A170">
            <v>10358851</v>
          </cell>
          <cell r="B170" t="str">
            <v>BAE,WON CHOL</v>
          </cell>
          <cell r="C170">
            <v>40644923</v>
          </cell>
          <cell r="D170">
            <v>69.44</v>
          </cell>
          <cell r="E170">
            <v>8</v>
          </cell>
          <cell r="F170">
            <v>555.52</v>
          </cell>
        </row>
        <row r="171">
          <cell r="A171">
            <v>10358855</v>
          </cell>
          <cell r="B171" t="str">
            <v>AYYAGARI,RADHA</v>
          </cell>
          <cell r="C171">
            <v>40644938</v>
          </cell>
          <cell r="D171">
            <v>96.55</v>
          </cell>
          <cell r="E171">
            <v>88</v>
          </cell>
          <cell r="F171">
            <v>8496.4</v>
          </cell>
        </row>
        <row r="172">
          <cell r="A172">
            <v>10358858</v>
          </cell>
          <cell r="B172" t="str">
            <v>BAIRD,ANDREW</v>
          </cell>
          <cell r="C172">
            <v>40644925</v>
          </cell>
          <cell r="D172">
            <v>91.71</v>
          </cell>
          <cell r="E172">
            <v>8</v>
          </cell>
          <cell r="F172">
            <v>733.68</v>
          </cell>
        </row>
        <row r="173">
          <cell r="A173">
            <v>10358912</v>
          </cell>
          <cell r="B173" t="str">
            <v>SHIH,JERRY</v>
          </cell>
          <cell r="C173">
            <v>40644995</v>
          </cell>
          <cell r="D173">
            <v>92.1</v>
          </cell>
          <cell r="E173">
            <v>24</v>
          </cell>
          <cell r="F173">
            <v>2210.3999999999996</v>
          </cell>
        </row>
        <row r="174">
          <cell r="A174">
            <v>10358915</v>
          </cell>
          <cell r="B174" t="str">
            <v>WHITE,REBEKAH RUTH</v>
          </cell>
          <cell r="C174">
            <v>40645007</v>
          </cell>
          <cell r="D174">
            <v>0</v>
          </cell>
          <cell r="E174">
            <v>8</v>
          </cell>
          <cell r="F174">
            <v>0</v>
          </cell>
        </row>
        <row r="175">
          <cell r="A175">
            <v>10358935</v>
          </cell>
          <cell r="B175" t="str">
            <v>BIRD,ANNE FRANCES</v>
          </cell>
          <cell r="C175">
            <v>40645022</v>
          </cell>
          <cell r="D175">
            <v>102.65</v>
          </cell>
          <cell r="E175">
            <v>8</v>
          </cell>
          <cell r="F175">
            <v>821.2</v>
          </cell>
        </row>
        <row r="176">
          <cell r="A176">
            <v>10358939</v>
          </cell>
          <cell r="B176" t="str">
            <v>CHEN,EULALIA CHENG</v>
          </cell>
          <cell r="C176">
            <v>40645034</v>
          </cell>
          <cell r="D176">
            <v>68.59</v>
          </cell>
          <cell r="E176">
            <v>4</v>
          </cell>
          <cell r="F176">
            <v>274.36</v>
          </cell>
        </row>
        <row r="177">
          <cell r="A177">
            <v>10358944</v>
          </cell>
          <cell r="B177" t="str">
            <v>CHONG,AMY ZHENGJUN</v>
          </cell>
          <cell r="C177">
            <v>40645031</v>
          </cell>
          <cell r="D177">
            <v>53.35</v>
          </cell>
          <cell r="E177">
            <v>8</v>
          </cell>
          <cell r="F177">
            <v>426.8</v>
          </cell>
        </row>
        <row r="178">
          <cell r="A178">
            <v>10358944</v>
          </cell>
          <cell r="B178" t="str">
            <v>CHONG,AMY ZHENGJUN</v>
          </cell>
          <cell r="C178" t="str">
            <v>(blank)</v>
          </cell>
          <cell r="D178" t="str">
            <v>(blank)</v>
          </cell>
          <cell r="E178">
            <v>16</v>
          </cell>
          <cell r="F178" t="e">
            <v>#VALUE!</v>
          </cell>
        </row>
        <row r="179">
          <cell r="A179">
            <v>10358952</v>
          </cell>
          <cell r="B179" t="str">
            <v>WEINER,LAUREN SALTOUN</v>
          </cell>
          <cell r="C179">
            <v>40645056</v>
          </cell>
          <cell r="D179">
            <v>25.65</v>
          </cell>
          <cell r="E179">
            <v>8</v>
          </cell>
          <cell r="F179">
            <v>205.2</v>
          </cell>
        </row>
        <row r="180">
          <cell r="A180">
            <v>10358954</v>
          </cell>
          <cell r="B180" t="str">
            <v>MOYER,LAUREL BOOKMAN</v>
          </cell>
          <cell r="C180">
            <v>40645041</v>
          </cell>
          <cell r="D180">
            <v>108.43</v>
          </cell>
          <cell r="E180">
            <v>33</v>
          </cell>
          <cell r="F180">
            <v>3578.19</v>
          </cell>
        </row>
        <row r="181">
          <cell r="A181">
            <v>10358955</v>
          </cell>
          <cell r="B181" t="str">
            <v>DING,HILDA H</v>
          </cell>
          <cell r="C181">
            <v>40645045</v>
          </cell>
          <cell r="D181">
            <v>56.42</v>
          </cell>
          <cell r="E181">
            <v>8</v>
          </cell>
          <cell r="F181">
            <v>451.36</v>
          </cell>
        </row>
        <row r="182">
          <cell r="A182">
            <v>10358963</v>
          </cell>
          <cell r="B182" t="str">
            <v>CHUN,LAUREN ELIZABETH</v>
          </cell>
          <cell r="C182">
            <v>40646152</v>
          </cell>
          <cell r="D182">
            <v>26.22</v>
          </cell>
          <cell r="E182">
            <v>24</v>
          </cell>
          <cell r="F182">
            <v>629.28</v>
          </cell>
        </row>
        <row r="183">
          <cell r="A183">
            <v>10358985</v>
          </cell>
          <cell r="B183" t="str">
            <v>BANKS,DALIA A</v>
          </cell>
          <cell r="C183">
            <v>40646161</v>
          </cell>
          <cell r="D183">
            <v>93.39</v>
          </cell>
          <cell r="E183">
            <v>8</v>
          </cell>
          <cell r="F183">
            <v>747.12</v>
          </cell>
        </row>
        <row r="184">
          <cell r="A184">
            <v>10358989</v>
          </cell>
          <cell r="B184" t="str">
            <v>ONG,JULIAN HSU HIN</v>
          </cell>
          <cell r="C184">
            <v>40646160</v>
          </cell>
          <cell r="D184">
            <v>34.799999999999997</v>
          </cell>
          <cell r="E184">
            <v>48</v>
          </cell>
          <cell r="F184">
            <v>1670.3999999999999</v>
          </cell>
        </row>
        <row r="185">
          <cell r="A185">
            <v>10359018</v>
          </cell>
          <cell r="B185" t="str">
            <v>KIM,JONG WOOK</v>
          </cell>
          <cell r="C185">
            <v>40646200</v>
          </cell>
          <cell r="D185">
            <v>72.95</v>
          </cell>
          <cell r="E185">
            <v>8</v>
          </cell>
          <cell r="F185">
            <v>583.6</v>
          </cell>
        </row>
        <row r="186">
          <cell r="A186">
            <v>10359019</v>
          </cell>
          <cell r="B186" t="str">
            <v>CARD,ALAN JOSEPH</v>
          </cell>
          <cell r="C186">
            <v>40646212</v>
          </cell>
          <cell r="D186">
            <v>42.82</v>
          </cell>
          <cell r="E186">
            <v>4</v>
          </cell>
          <cell r="F186">
            <v>171.28</v>
          </cell>
        </row>
        <row r="187">
          <cell r="A187">
            <v>10359023</v>
          </cell>
          <cell r="B187" t="str">
            <v>LOWE,IAN J EDWARD Q</v>
          </cell>
          <cell r="C187">
            <v>40646205</v>
          </cell>
          <cell r="D187">
            <v>51.2</v>
          </cell>
          <cell r="E187">
            <v>53</v>
          </cell>
          <cell r="F187">
            <v>2713.6000000000004</v>
          </cell>
        </row>
        <row r="188">
          <cell r="A188">
            <v>10359052</v>
          </cell>
          <cell r="B188" t="str">
            <v>BLAKE,JESSICA LANAE</v>
          </cell>
          <cell r="C188">
            <v>40646239</v>
          </cell>
          <cell r="D188">
            <v>32.57</v>
          </cell>
          <cell r="E188">
            <v>12</v>
          </cell>
          <cell r="F188">
            <v>390.84000000000003</v>
          </cell>
        </row>
        <row r="189">
          <cell r="A189">
            <v>10359080</v>
          </cell>
          <cell r="B189" t="str">
            <v>DO,JOHN NGUYEN</v>
          </cell>
          <cell r="C189">
            <v>40733939</v>
          </cell>
          <cell r="D189">
            <v>0</v>
          </cell>
          <cell r="E189">
            <v>40</v>
          </cell>
          <cell r="F189">
            <v>0</v>
          </cell>
        </row>
        <row r="190">
          <cell r="A190">
            <v>10359141</v>
          </cell>
          <cell r="B190" t="str">
            <v>PATEL,HITENDRA</v>
          </cell>
          <cell r="C190">
            <v>40645103</v>
          </cell>
          <cell r="D190">
            <v>84.34</v>
          </cell>
          <cell r="E190">
            <v>8</v>
          </cell>
          <cell r="F190">
            <v>674.72</v>
          </cell>
        </row>
        <row r="191">
          <cell r="A191">
            <v>10359199</v>
          </cell>
          <cell r="B191" t="str">
            <v>LEVY,MICHAEL</v>
          </cell>
          <cell r="C191">
            <v>40645166</v>
          </cell>
          <cell r="D191">
            <v>53.35</v>
          </cell>
          <cell r="E191">
            <v>8</v>
          </cell>
          <cell r="F191">
            <v>426.8</v>
          </cell>
        </row>
        <row r="192">
          <cell r="A192">
            <v>10359199</v>
          </cell>
          <cell r="B192" t="str">
            <v>LEVY,MICHAEL</v>
          </cell>
          <cell r="C192" t="str">
            <v>(blank)</v>
          </cell>
          <cell r="D192" t="str">
            <v>(blank)</v>
          </cell>
          <cell r="E192">
            <v>16</v>
          </cell>
          <cell r="F192" t="e">
            <v>#VALUE!</v>
          </cell>
        </row>
        <row r="193">
          <cell r="A193">
            <v>10359213</v>
          </cell>
          <cell r="B193" t="str">
            <v>RHODES,BRANDON</v>
          </cell>
          <cell r="C193">
            <v>40645178</v>
          </cell>
          <cell r="D193">
            <v>99.38</v>
          </cell>
          <cell r="E193">
            <v>22</v>
          </cell>
          <cell r="F193">
            <v>2186.3599999999997</v>
          </cell>
        </row>
        <row r="194">
          <cell r="A194">
            <v>10359216</v>
          </cell>
          <cell r="B194" t="str">
            <v>HOFFMAN,DAVID BLAIR</v>
          </cell>
          <cell r="C194">
            <v>40645190</v>
          </cell>
          <cell r="D194">
            <v>86.97</v>
          </cell>
          <cell r="E194">
            <v>8</v>
          </cell>
          <cell r="F194">
            <v>695.76</v>
          </cell>
        </row>
        <row r="195">
          <cell r="A195">
            <v>10359237</v>
          </cell>
          <cell r="B195" t="str">
            <v>FLETCHER,BURGUNDY JEAN</v>
          </cell>
          <cell r="C195">
            <v>40728096</v>
          </cell>
          <cell r="D195">
            <v>0</v>
          </cell>
          <cell r="E195">
            <v>8</v>
          </cell>
          <cell r="F195">
            <v>0</v>
          </cell>
        </row>
        <row r="196">
          <cell r="A196">
            <v>10359245</v>
          </cell>
          <cell r="B196" t="str">
            <v>WONG,MELISSA AKIKO</v>
          </cell>
          <cell r="C196">
            <v>40643389</v>
          </cell>
          <cell r="D196">
            <v>85.26</v>
          </cell>
          <cell r="E196">
            <v>8</v>
          </cell>
          <cell r="F196">
            <v>682.08</v>
          </cell>
        </row>
        <row r="197">
          <cell r="A197">
            <v>10359246</v>
          </cell>
          <cell r="B197" t="str">
            <v>CHANG,MICHAEL A</v>
          </cell>
          <cell r="C197">
            <v>40643387</v>
          </cell>
          <cell r="D197">
            <v>125.08</v>
          </cell>
          <cell r="E197">
            <v>8</v>
          </cell>
          <cell r="F197">
            <v>1000.64</v>
          </cell>
        </row>
        <row r="198">
          <cell r="A198">
            <v>10359257</v>
          </cell>
          <cell r="B198" t="str">
            <v>ANAYA,SONIA</v>
          </cell>
          <cell r="C198">
            <v>40643391</v>
          </cell>
          <cell r="D198">
            <v>57.71</v>
          </cell>
          <cell r="E198">
            <v>8</v>
          </cell>
          <cell r="F198">
            <v>461.68</v>
          </cell>
        </row>
        <row r="199">
          <cell r="A199">
            <v>10359259</v>
          </cell>
          <cell r="B199" t="str">
            <v>WONG,VICTOR</v>
          </cell>
          <cell r="C199">
            <v>40643396</v>
          </cell>
          <cell r="D199">
            <v>56.42</v>
          </cell>
          <cell r="E199">
            <v>40</v>
          </cell>
          <cell r="F199">
            <v>2256.8000000000002</v>
          </cell>
        </row>
        <row r="200">
          <cell r="A200">
            <v>10359262</v>
          </cell>
          <cell r="B200" t="str">
            <v>MORRIS,GERALD P</v>
          </cell>
          <cell r="C200">
            <v>40643420</v>
          </cell>
          <cell r="D200">
            <v>0</v>
          </cell>
          <cell r="E200">
            <v>8</v>
          </cell>
          <cell r="F200">
            <v>0</v>
          </cell>
        </row>
        <row r="201">
          <cell r="A201">
            <v>10359265</v>
          </cell>
          <cell r="B201" t="str">
            <v>MCLAUGHLIN,CHRIS J</v>
          </cell>
          <cell r="C201">
            <v>40643407</v>
          </cell>
          <cell r="D201">
            <v>35.340000000000003</v>
          </cell>
          <cell r="E201">
            <v>24</v>
          </cell>
          <cell r="F201">
            <v>848.16000000000008</v>
          </cell>
        </row>
        <row r="202">
          <cell r="A202">
            <v>10359272</v>
          </cell>
          <cell r="B202" t="str">
            <v>CHEN,DILLON Y</v>
          </cell>
          <cell r="C202">
            <v>40643433</v>
          </cell>
          <cell r="D202">
            <v>86.21</v>
          </cell>
          <cell r="E202">
            <v>8</v>
          </cell>
          <cell r="F202">
            <v>689.68</v>
          </cell>
        </row>
        <row r="203">
          <cell r="A203">
            <v>10359273</v>
          </cell>
          <cell r="B203" t="str">
            <v>WANG,YVETTE L</v>
          </cell>
          <cell r="C203">
            <v>40643419</v>
          </cell>
          <cell r="D203">
            <v>58.43</v>
          </cell>
          <cell r="E203">
            <v>6</v>
          </cell>
          <cell r="F203">
            <v>350.58</v>
          </cell>
        </row>
        <row r="204">
          <cell r="A204">
            <v>10359274</v>
          </cell>
          <cell r="B204" t="str">
            <v>WANG,HELEN CHIEHYU</v>
          </cell>
          <cell r="C204">
            <v>40643418</v>
          </cell>
          <cell r="D204">
            <v>50.62</v>
          </cell>
          <cell r="E204">
            <v>5</v>
          </cell>
          <cell r="F204">
            <v>253.1</v>
          </cell>
        </row>
        <row r="205">
          <cell r="A205">
            <v>10359277</v>
          </cell>
          <cell r="B205" t="str">
            <v>MCDANIEL,MICHELE ANN</v>
          </cell>
          <cell r="C205">
            <v>40643438</v>
          </cell>
          <cell r="D205">
            <v>66</v>
          </cell>
          <cell r="E205">
            <v>15.5</v>
          </cell>
          <cell r="F205">
            <v>1023</v>
          </cell>
        </row>
        <row r="206">
          <cell r="A206">
            <v>10359278</v>
          </cell>
          <cell r="B206" t="str">
            <v>MEYER,AARON ARTHUR</v>
          </cell>
          <cell r="C206">
            <v>40643423</v>
          </cell>
          <cell r="D206">
            <v>83.45</v>
          </cell>
          <cell r="E206">
            <v>8</v>
          </cell>
          <cell r="F206">
            <v>667.6</v>
          </cell>
        </row>
        <row r="207">
          <cell r="A207">
            <v>10359279</v>
          </cell>
          <cell r="B207" t="str">
            <v>HO,GORDON</v>
          </cell>
          <cell r="C207">
            <v>40643427</v>
          </cell>
          <cell r="D207">
            <v>57</v>
          </cell>
          <cell r="E207">
            <v>8</v>
          </cell>
          <cell r="F207">
            <v>456</v>
          </cell>
        </row>
        <row r="208">
          <cell r="A208">
            <v>10359288</v>
          </cell>
          <cell r="B208" t="str">
            <v>ANDERMAN,JEFFREY J</v>
          </cell>
          <cell r="C208">
            <v>40643435</v>
          </cell>
          <cell r="D208">
            <v>118.9</v>
          </cell>
          <cell r="E208">
            <v>8</v>
          </cell>
          <cell r="F208">
            <v>951.2</v>
          </cell>
        </row>
        <row r="209">
          <cell r="A209">
            <v>10359289</v>
          </cell>
          <cell r="B209" t="str">
            <v>CRUZ,DINNA N</v>
          </cell>
          <cell r="C209">
            <v>40643443</v>
          </cell>
          <cell r="D209">
            <v>75.19</v>
          </cell>
          <cell r="E209">
            <v>8</v>
          </cell>
          <cell r="F209">
            <v>601.52</v>
          </cell>
        </row>
        <row r="210">
          <cell r="A210">
            <v>10359298</v>
          </cell>
          <cell r="B210" t="str">
            <v>NGUYEN,WENDY H</v>
          </cell>
          <cell r="C210">
            <v>40643455</v>
          </cell>
          <cell r="D210">
            <v>95.22</v>
          </cell>
          <cell r="E210">
            <v>8</v>
          </cell>
          <cell r="F210">
            <v>761.76</v>
          </cell>
        </row>
        <row r="211">
          <cell r="A211">
            <v>10359308</v>
          </cell>
          <cell r="B211" t="str">
            <v>SMITH,LARAMIE RAE</v>
          </cell>
          <cell r="C211">
            <v>40643467</v>
          </cell>
          <cell r="D211">
            <v>58.67</v>
          </cell>
          <cell r="E211">
            <v>8</v>
          </cell>
          <cell r="F211">
            <v>469.36</v>
          </cell>
        </row>
        <row r="212">
          <cell r="A212">
            <v>10359312</v>
          </cell>
          <cell r="B212" t="str">
            <v>MEIER,EMILY A</v>
          </cell>
          <cell r="C212">
            <v>40643471</v>
          </cell>
          <cell r="D212">
            <v>54.12</v>
          </cell>
          <cell r="E212">
            <v>30</v>
          </cell>
          <cell r="F212">
            <v>1623.6</v>
          </cell>
        </row>
        <row r="213">
          <cell r="A213">
            <v>10359314</v>
          </cell>
          <cell r="B213" t="str">
            <v>ANDERSON,CHRISTY M</v>
          </cell>
          <cell r="C213">
            <v>40643483</v>
          </cell>
          <cell r="D213">
            <v>55.7</v>
          </cell>
          <cell r="E213">
            <v>32</v>
          </cell>
          <cell r="F213">
            <v>1782.4</v>
          </cell>
        </row>
        <row r="214">
          <cell r="A214">
            <v>10359320</v>
          </cell>
          <cell r="B214" t="str">
            <v>JAIN,MOHIT</v>
          </cell>
          <cell r="C214">
            <v>40643522</v>
          </cell>
          <cell r="D214">
            <v>282.57</v>
          </cell>
          <cell r="E214">
            <v>8</v>
          </cell>
          <cell r="F214">
            <v>2260.56</v>
          </cell>
        </row>
        <row r="215">
          <cell r="A215">
            <v>10359324</v>
          </cell>
          <cell r="B215" t="str">
            <v>CHARUWATSUNTORN,BRENDA A</v>
          </cell>
          <cell r="C215">
            <v>40643477</v>
          </cell>
          <cell r="D215">
            <v>36.18</v>
          </cell>
          <cell r="E215">
            <v>8</v>
          </cell>
          <cell r="F215">
            <v>289.44</v>
          </cell>
        </row>
        <row r="216">
          <cell r="A216">
            <v>10359332</v>
          </cell>
          <cell r="B216" t="str">
            <v>HSU,JONATHAN C</v>
          </cell>
          <cell r="C216">
            <v>40643492</v>
          </cell>
          <cell r="D216">
            <v>205.94</v>
          </cell>
          <cell r="E216">
            <v>8</v>
          </cell>
          <cell r="F216">
            <v>1647.52</v>
          </cell>
        </row>
        <row r="217">
          <cell r="A217">
            <v>10359334</v>
          </cell>
          <cell r="B217" t="str">
            <v>MARTIN,ERIN I</v>
          </cell>
          <cell r="C217">
            <v>40643490</v>
          </cell>
          <cell r="D217">
            <v>65.09</v>
          </cell>
          <cell r="E217">
            <v>16</v>
          </cell>
          <cell r="F217">
            <v>1041.44</v>
          </cell>
        </row>
        <row r="218">
          <cell r="A218">
            <v>10359340</v>
          </cell>
          <cell r="B218" t="str">
            <v>MONTOYA,JESSICA LYNETTE</v>
          </cell>
          <cell r="C218">
            <v>40643511</v>
          </cell>
          <cell r="D218">
            <v>28.53</v>
          </cell>
          <cell r="E218">
            <v>16</v>
          </cell>
          <cell r="F218">
            <v>456.48</v>
          </cell>
        </row>
        <row r="219">
          <cell r="A219">
            <v>10359342</v>
          </cell>
          <cell r="B219" t="str">
            <v>SUN,HEATHER Y</v>
          </cell>
          <cell r="C219">
            <v>40643499</v>
          </cell>
          <cell r="D219">
            <v>82.42</v>
          </cell>
          <cell r="E219">
            <v>8</v>
          </cell>
          <cell r="F219">
            <v>659.36</v>
          </cell>
        </row>
        <row r="220">
          <cell r="A220">
            <v>10359358</v>
          </cell>
          <cell r="B220" t="str">
            <v>RAHMAN,AKBAR A</v>
          </cell>
          <cell r="C220">
            <v>40643517</v>
          </cell>
          <cell r="D220">
            <v>59.53</v>
          </cell>
          <cell r="E220">
            <v>8</v>
          </cell>
          <cell r="F220">
            <v>476.24</v>
          </cell>
        </row>
        <row r="221">
          <cell r="A221">
            <v>10359367</v>
          </cell>
          <cell r="B221" t="str">
            <v>XU,HONGYAN</v>
          </cell>
          <cell r="C221">
            <v>40643533</v>
          </cell>
          <cell r="D221">
            <v>38.44</v>
          </cell>
          <cell r="E221">
            <v>48</v>
          </cell>
          <cell r="F221">
            <v>1845.12</v>
          </cell>
        </row>
        <row r="222">
          <cell r="A222">
            <v>10359442</v>
          </cell>
          <cell r="B222" t="str">
            <v>NARAYAN,HARI KOPE</v>
          </cell>
          <cell r="C222">
            <v>40645284</v>
          </cell>
          <cell r="D222">
            <v>78.11</v>
          </cell>
          <cell r="E222">
            <v>8</v>
          </cell>
          <cell r="F222">
            <v>624.88</v>
          </cell>
        </row>
        <row r="223">
          <cell r="A223">
            <v>10359448</v>
          </cell>
          <cell r="B223" t="str">
            <v>HUANG,JIA WEN</v>
          </cell>
          <cell r="C223">
            <v>40645286</v>
          </cell>
          <cell r="D223">
            <v>30.89</v>
          </cell>
          <cell r="E223">
            <v>8</v>
          </cell>
          <cell r="F223">
            <v>247.12</v>
          </cell>
        </row>
        <row r="224">
          <cell r="A224">
            <v>10359453</v>
          </cell>
          <cell r="B224" t="str">
            <v>HU,FANGZHOU</v>
          </cell>
          <cell r="C224">
            <v>40645297</v>
          </cell>
          <cell r="D224">
            <v>35.29</v>
          </cell>
          <cell r="E224">
            <v>8</v>
          </cell>
          <cell r="F224">
            <v>282.32</v>
          </cell>
        </row>
        <row r="225">
          <cell r="A225">
            <v>10359459</v>
          </cell>
          <cell r="B225" t="str">
            <v>RAY,PARTHA</v>
          </cell>
          <cell r="C225">
            <v>40645300</v>
          </cell>
          <cell r="D225">
            <v>45.16</v>
          </cell>
          <cell r="E225">
            <v>8</v>
          </cell>
          <cell r="F225">
            <v>361.28</v>
          </cell>
        </row>
        <row r="226">
          <cell r="A226">
            <v>10359464</v>
          </cell>
          <cell r="B226" t="str">
            <v>TU,XIN</v>
          </cell>
          <cell r="C226">
            <v>40645331</v>
          </cell>
          <cell r="D226">
            <v>0</v>
          </cell>
          <cell r="E226">
            <v>8</v>
          </cell>
          <cell r="F226">
            <v>0</v>
          </cell>
        </row>
        <row r="227">
          <cell r="A227">
            <v>10359479</v>
          </cell>
          <cell r="B227" t="str">
            <v>LYNCH,ALLISON MARIE</v>
          </cell>
          <cell r="C227">
            <v>40645319</v>
          </cell>
          <cell r="D227">
            <v>53.35</v>
          </cell>
          <cell r="E227">
            <v>8</v>
          </cell>
          <cell r="F227">
            <v>426.8</v>
          </cell>
        </row>
        <row r="228">
          <cell r="A228">
            <v>10359493</v>
          </cell>
          <cell r="B228" t="str">
            <v>ZHENG,FAN</v>
          </cell>
          <cell r="C228">
            <v>40645342</v>
          </cell>
          <cell r="D228">
            <v>28.3</v>
          </cell>
          <cell r="E228">
            <v>8</v>
          </cell>
          <cell r="F228">
            <v>226.4</v>
          </cell>
        </row>
        <row r="229">
          <cell r="A229">
            <v>10359520</v>
          </cell>
          <cell r="B229" t="str">
            <v>KOHN,JORDAN NEIL</v>
          </cell>
          <cell r="C229">
            <v>40645363</v>
          </cell>
          <cell r="D229">
            <v>28.53</v>
          </cell>
          <cell r="E229">
            <v>80</v>
          </cell>
          <cell r="F229">
            <v>2282.4</v>
          </cell>
        </row>
        <row r="230">
          <cell r="A230">
            <v>10359550</v>
          </cell>
          <cell r="B230" t="str">
            <v>ZHONG,CUILING</v>
          </cell>
          <cell r="C230">
            <v>40643576</v>
          </cell>
          <cell r="D230">
            <v>39.99</v>
          </cell>
          <cell r="E230">
            <v>8</v>
          </cell>
          <cell r="F230">
            <v>319.92</v>
          </cell>
        </row>
        <row r="231">
          <cell r="A231">
            <v>10359554</v>
          </cell>
          <cell r="B231" t="str">
            <v>NGUYEN,LIEUKO</v>
          </cell>
          <cell r="C231">
            <v>40643577</v>
          </cell>
          <cell r="D231">
            <v>56.42</v>
          </cell>
          <cell r="E231">
            <v>8</v>
          </cell>
          <cell r="F231">
            <v>451.36</v>
          </cell>
        </row>
        <row r="232">
          <cell r="A232">
            <v>10359566</v>
          </cell>
          <cell r="B232" t="str">
            <v>HENDERSON,GERALD</v>
          </cell>
          <cell r="C232">
            <v>40643583</v>
          </cell>
          <cell r="D232">
            <v>41.95</v>
          </cell>
          <cell r="E232">
            <v>24</v>
          </cell>
          <cell r="F232">
            <v>1006.8000000000001</v>
          </cell>
        </row>
        <row r="233">
          <cell r="A233">
            <v>10359583</v>
          </cell>
          <cell r="B233" t="str">
            <v>COHEN,EZRA EW</v>
          </cell>
          <cell r="C233">
            <v>40643634</v>
          </cell>
          <cell r="D233">
            <v>255.8</v>
          </cell>
          <cell r="E233">
            <v>8</v>
          </cell>
          <cell r="F233">
            <v>2046.4</v>
          </cell>
        </row>
        <row r="234">
          <cell r="A234">
            <v>10359595</v>
          </cell>
          <cell r="B234" t="str">
            <v>MO,JUN QIN</v>
          </cell>
          <cell r="C234">
            <v>40643615</v>
          </cell>
          <cell r="D234">
            <v>80.94</v>
          </cell>
          <cell r="E234">
            <v>24</v>
          </cell>
          <cell r="F234">
            <v>1942.56</v>
          </cell>
        </row>
        <row r="235">
          <cell r="A235">
            <v>10359610</v>
          </cell>
          <cell r="B235" t="str">
            <v>CLARK,JENNIFER MCDONALD</v>
          </cell>
          <cell r="C235">
            <v>40643635</v>
          </cell>
          <cell r="D235">
            <v>34.479999999999997</v>
          </cell>
          <cell r="E235">
            <v>24</v>
          </cell>
          <cell r="F235">
            <v>827.52</v>
          </cell>
        </row>
        <row r="236">
          <cell r="A236">
            <v>10359613</v>
          </cell>
          <cell r="B236" t="str">
            <v>CAMERON,MELISSA A</v>
          </cell>
          <cell r="C236">
            <v>40643639</v>
          </cell>
          <cell r="D236">
            <v>53.35</v>
          </cell>
          <cell r="E236">
            <v>6</v>
          </cell>
          <cell r="F236">
            <v>320.10000000000002</v>
          </cell>
        </row>
        <row r="237">
          <cell r="A237">
            <v>10359619</v>
          </cell>
          <cell r="B237" t="str">
            <v>LI,STEVEN TIEN</v>
          </cell>
          <cell r="C237">
            <v>40643647</v>
          </cell>
          <cell r="D237">
            <v>101.63</v>
          </cell>
          <cell r="E237">
            <v>56</v>
          </cell>
          <cell r="F237">
            <v>5691.28</v>
          </cell>
        </row>
        <row r="238">
          <cell r="A238">
            <v>10359624</v>
          </cell>
          <cell r="B238" t="str">
            <v>TSAI,MATTHEW</v>
          </cell>
          <cell r="C238">
            <v>40643657</v>
          </cell>
          <cell r="D238">
            <v>44.01</v>
          </cell>
          <cell r="E238">
            <v>8</v>
          </cell>
          <cell r="F238">
            <v>352.08</v>
          </cell>
        </row>
        <row r="239">
          <cell r="A239">
            <v>10359643</v>
          </cell>
          <cell r="B239" t="str">
            <v>BAXTER,SALLY LIU</v>
          </cell>
          <cell r="C239">
            <v>40727035</v>
          </cell>
          <cell r="D239">
            <v>58.67</v>
          </cell>
          <cell r="E239">
            <v>8</v>
          </cell>
          <cell r="F239">
            <v>469.36</v>
          </cell>
        </row>
        <row r="240">
          <cell r="A240">
            <v>10359646</v>
          </cell>
          <cell r="B240" t="str">
            <v>PATEL,SANDIP P</v>
          </cell>
          <cell r="C240">
            <v>40643679</v>
          </cell>
          <cell r="D240">
            <v>137.16999999999999</v>
          </cell>
          <cell r="E240">
            <v>8</v>
          </cell>
          <cell r="F240">
            <v>1097.3599999999999</v>
          </cell>
        </row>
        <row r="241">
          <cell r="A241">
            <v>10359652</v>
          </cell>
          <cell r="B241" t="str">
            <v>FRIEDMAN,JOELLA IRENE</v>
          </cell>
          <cell r="C241">
            <v>40643684</v>
          </cell>
          <cell r="D241">
            <v>30</v>
          </cell>
          <cell r="E241">
            <v>8</v>
          </cell>
          <cell r="F241">
            <v>240</v>
          </cell>
        </row>
        <row r="242">
          <cell r="A242">
            <v>10359653</v>
          </cell>
          <cell r="B242" t="str">
            <v>SIEGEL,DIONICIO R</v>
          </cell>
          <cell r="C242">
            <v>40643686</v>
          </cell>
          <cell r="D242">
            <v>88.79</v>
          </cell>
          <cell r="E242">
            <v>16</v>
          </cell>
          <cell r="F242">
            <v>1420.64</v>
          </cell>
        </row>
        <row r="243">
          <cell r="A243">
            <v>10359656</v>
          </cell>
          <cell r="B243" t="str">
            <v>WALTERS,DANIEL COTTER</v>
          </cell>
          <cell r="C243">
            <v>40643700</v>
          </cell>
          <cell r="D243">
            <v>100.57</v>
          </cell>
          <cell r="E243">
            <v>8</v>
          </cell>
          <cell r="F243">
            <v>804.56</v>
          </cell>
        </row>
        <row r="244">
          <cell r="A244">
            <v>10359657</v>
          </cell>
          <cell r="B244" t="str">
            <v>THOMAS,ISAC C</v>
          </cell>
          <cell r="C244">
            <v>40643689</v>
          </cell>
          <cell r="D244">
            <v>124.52</v>
          </cell>
          <cell r="E244">
            <v>8</v>
          </cell>
          <cell r="F244">
            <v>996.16</v>
          </cell>
        </row>
        <row r="245">
          <cell r="A245">
            <v>10359658</v>
          </cell>
          <cell r="B245" t="str">
            <v>TRAN,HAO ANH</v>
          </cell>
          <cell r="C245">
            <v>40643687</v>
          </cell>
          <cell r="D245">
            <v>167.62</v>
          </cell>
          <cell r="E245">
            <v>8</v>
          </cell>
          <cell r="F245">
            <v>1340.96</v>
          </cell>
        </row>
        <row r="246">
          <cell r="A246">
            <v>10359659</v>
          </cell>
          <cell r="B246" t="str">
            <v>RUBIN,JOSHUA ELLIOT</v>
          </cell>
          <cell r="C246">
            <v>40643691</v>
          </cell>
          <cell r="D246">
            <v>107.35</v>
          </cell>
          <cell r="E246">
            <v>7</v>
          </cell>
          <cell r="F246">
            <v>751.44999999999993</v>
          </cell>
        </row>
        <row r="247">
          <cell r="A247">
            <v>10359660</v>
          </cell>
          <cell r="B247" t="str">
            <v>GOODMAN,AARON MICHAEL</v>
          </cell>
          <cell r="C247">
            <v>40643690</v>
          </cell>
          <cell r="D247">
            <v>141.68</v>
          </cell>
          <cell r="E247">
            <v>8</v>
          </cell>
          <cell r="F247">
            <v>1133.44</v>
          </cell>
        </row>
        <row r="248">
          <cell r="A248">
            <v>10359662</v>
          </cell>
          <cell r="B248" t="str">
            <v>WILLIAMS,ELLIOT</v>
          </cell>
          <cell r="C248">
            <v>40643688</v>
          </cell>
          <cell r="D248">
            <v>36.21</v>
          </cell>
          <cell r="E248">
            <v>8</v>
          </cell>
          <cell r="F248">
            <v>289.68</v>
          </cell>
        </row>
        <row r="249">
          <cell r="A249">
            <v>10359666</v>
          </cell>
          <cell r="B249" t="str">
            <v>COWELL,ANNE NERISSA</v>
          </cell>
          <cell r="C249">
            <v>40643710</v>
          </cell>
          <cell r="D249">
            <v>74.650000000000006</v>
          </cell>
          <cell r="E249">
            <v>8</v>
          </cell>
          <cell r="F249">
            <v>597.20000000000005</v>
          </cell>
        </row>
        <row r="250">
          <cell r="A250">
            <v>10359673</v>
          </cell>
          <cell r="B250" t="str">
            <v>SKINNER,DANIELLE ELAINE</v>
          </cell>
          <cell r="C250">
            <v>40712154</v>
          </cell>
          <cell r="D250">
            <v>30.3</v>
          </cell>
          <cell r="E250">
            <v>8</v>
          </cell>
          <cell r="F250">
            <v>242.4</v>
          </cell>
        </row>
        <row r="251">
          <cell r="A251">
            <v>10359680</v>
          </cell>
          <cell r="B251" t="str">
            <v>RAMOS,CARLOS GUILLERMO</v>
          </cell>
          <cell r="C251">
            <v>40644245</v>
          </cell>
          <cell r="D251">
            <v>108.43</v>
          </cell>
          <cell r="E251">
            <v>33</v>
          </cell>
          <cell r="F251">
            <v>3578.19</v>
          </cell>
        </row>
        <row r="252">
          <cell r="A252">
            <v>10359683</v>
          </cell>
          <cell r="B252" t="str">
            <v>NI,QIANG</v>
          </cell>
          <cell r="C252">
            <v>40644251</v>
          </cell>
          <cell r="D252">
            <v>44.73</v>
          </cell>
          <cell r="E252">
            <v>24</v>
          </cell>
          <cell r="F252">
            <v>1073.52</v>
          </cell>
        </row>
        <row r="253">
          <cell r="A253">
            <v>10359691</v>
          </cell>
          <cell r="B253" t="str">
            <v>BRISTOW,CLAIRE</v>
          </cell>
          <cell r="C253">
            <v>40644265</v>
          </cell>
          <cell r="D253">
            <v>56.18</v>
          </cell>
          <cell r="E253">
            <v>8</v>
          </cell>
          <cell r="F253">
            <v>449.44</v>
          </cell>
        </row>
        <row r="254">
          <cell r="A254">
            <v>10359697</v>
          </cell>
          <cell r="B254" t="str">
            <v>WANG,ZHIYONG</v>
          </cell>
          <cell r="C254">
            <v>40644264</v>
          </cell>
          <cell r="D254">
            <v>37.159999999999997</v>
          </cell>
          <cell r="E254">
            <v>8</v>
          </cell>
          <cell r="F254">
            <v>297.27999999999997</v>
          </cell>
        </row>
        <row r="255">
          <cell r="A255">
            <v>10359722</v>
          </cell>
          <cell r="B255" t="str">
            <v>LAM,ARTHUR MAN-LUNG</v>
          </cell>
          <cell r="C255">
            <v>40645378</v>
          </cell>
          <cell r="D255">
            <v>146.5</v>
          </cell>
          <cell r="E255">
            <v>8</v>
          </cell>
          <cell r="F255">
            <v>1172</v>
          </cell>
        </row>
        <row r="256">
          <cell r="A256">
            <v>10359722</v>
          </cell>
          <cell r="B256" t="str">
            <v>LAM,ARTHUR MAN-LUNG</v>
          </cell>
          <cell r="C256" t="str">
            <v>(blank)</v>
          </cell>
          <cell r="D256" t="str">
            <v>(blank)</v>
          </cell>
          <cell r="E256">
            <v>8</v>
          </cell>
          <cell r="F256" t="e">
            <v>#VALUE!</v>
          </cell>
        </row>
        <row r="257">
          <cell r="A257">
            <v>10359727</v>
          </cell>
          <cell r="B257" t="str">
            <v>WANG,GUANGFANG</v>
          </cell>
          <cell r="C257">
            <v>40645383</v>
          </cell>
          <cell r="D257">
            <v>29.71</v>
          </cell>
          <cell r="E257">
            <v>8</v>
          </cell>
          <cell r="F257">
            <v>237.68</v>
          </cell>
        </row>
        <row r="258">
          <cell r="A258">
            <v>10359769</v>
          </cell>
          <cell r="B258" t="str">
            <v>WEBSTER,LUKE A</v>
          </cell>
          <cell r="C258">
            <v>40645427</v>
          </cell>
          <cell r="D258">
            <v>43.1</v>
          </cell>
          <cell r="E258">
            <v>8</v>
          </cell>
          <cell r="F258">
            <v>344.8</v>
          </cell>
        </row>
        <row r="259">
          <cell r="A259">
            <v>10359775</v>
          </cell>
          <cell r="B259" t="str">
            <v>XU,XIAOJUN</v>
          </cell>
          <cell r="C259">
            <v>40645445</v>
          </cell>
          <cell r="D259">
            <v>38.200000000000003</v>
          </cell>
          <cell r="E259">
            <v>8</v>
          </cell>
          <cell r="F259">
            <v>305.60000000000002</v>
          </cell>
        </row>
        <row r="260">
          <cell r="A260">
            <v>10359782</v>
          </cell>
          <cell r="B260" t="str">
            <v>GAINES,DIRK J</v>
          </cell>
          <cell r="C260">
            <v>40645440</v>
          </cell>
          <cell r="D260">
            <v>43.1</v>
          </cell>
          <cell r="E260">
            <v>8</v>
          </cell>
          <cell r="F260">
            <v>344.8</v>
          </cell>
        </row>
        <row r="261">
          <cell r="A261">
            <v>10359784</v>
          </cell>
          <cell r="B261" t="str">
            <v>ANTONUCCI,STEPHEN ANDREW</v>
          </cell>
          <cell r="C261">
            <v>40645449</v>
          </cell>
          <cell r="D261">
            <v>100.57</v>
          </cell>
          <cell r="E261">
            <v>8</v>
          </cell>
          <cell r="F261">
            <v>804.56</v>
          </cell>
        </row>
        <row r="262">
          <cell r="A262">
            <v>10359785</v>
          </cell>
          <cell r="B262" t="str">
            <v>CHEN,CHUNG-JIAH JUSTIN</v>
          </cell>
          <cell r="C262">
            <v>40645444</v>
          </cell>
          <cell r="D262">
            <v>43.1</v>
          </cell>
          <cell r="E262">
            <v>8</v>
          </cell>
          <cell r="F262">
            <v>344.8</v>
          </cell>
        </row>
        <row r="263">
          <cell r="A263">
            <v>10359806</v>
          </cell>
          <cell r="B263" t="str">
            <v>FARAH,JENNIFER LORRAINE</v>
          </cell>
          <cell r="C263">
            <v>40645469</v>
          </cell>
          <cell r="D263">
            <v>64.22</v>
          </cell>
          <cell r="E263">
            <v>24</v>
          </cell>
          <cell r="F263">
            <v>1541.28</v>
          </cell>
        </row>
        <row r="264">
          <cell r="A264">
            <v>10359827</v>
          </cell>
          <cell r="B264" t="str">
            <v>PATEL,CHARMI</v>
          </cell>
          <cell r="C264">
            <v>40645497</v>
          </cell>
          <cell r="D264">
            <v>117.34</v>
          </cell>
          <cell r="E264">
            <v>8</v>
          </cell>
          <cell r="F264">
            <v>938.72</v>
          </cell>
        </row>
        <row r="265">
          <cell r="A265">
            <v>10359852</v>
          </cell>
          <cell r="B265" t="str">
            <v>REDDY,RAJIV DWARAM</v>
          </cell>
          <cell r="C265">
            <v>40645568</v>
          </cell>
          <cell r="D265">
            <v>75.599999999999994</v>
          </cell>
          <cell r="E265">
            <v>8</v>
          </cell>
          <cell r="F265">
            <v>604.79999999999995</v>
          </cell>
        </row>
        <row r="266">
          <cell r="A266">
            <v>10359853</v>
          </cell>
          <cell r="B266" t="str">
            <v>SPENCER,DORAN BOTT</v>
          </cell>
          <cell r="C266">
            <v>40645522</v>
          </cell>
          <cell r="D266">
            <v>38.94</v>
          </cell>
          <cell r="E266">
            <v>7</v>
          </cell>
          <cell r="F266">
            <v>272.58</v>
          </cell>
        </row>
        <row r="267">
          <cell r="A267">
            <v>10359859</v>
          </cell>
          <cell r="B267" t="str">
            <v>REISS,ALEXANDER M</v>
          </cell>
          <cell r="C267">
            <v>40645533</v>
          </cell>
          <cell r="D267">
            <v>30.3</v>
          </cell>
          <cell r="E267">
            <v>8</v>
          </cell>
          <cell r="F267">
            <v>242.4</v>
          </cell>
        </row>
        <row r="268">
          <cell r="A268">
            <v>10359867</v>
          </cell>
          <cell r="B268" t="str">
            <v>AIGNER,STEFAN</v>
          </cell>
          <cell r="C268">
            <v>40643732</v>
          </cell>
          <cell r="D268">
            <v>47.46</v>
          </cell>
          <cell r="E268">
            <v>8</v>
          </cell>
          <cell r="F268">
            <v>379.68</v>
          </cell>
        </row>
        <row r="269">
          <cell r="A269">
            <v>10359869</v>
          </cell>
          <cell r="B269" t="str">
            <v>WOOTEN,DARCY A</v>
          </cell>
          <cell r="C269">
            <v>40643726</v>
          </cell>
          <cell r="D269">
            <v>100.84</v>
          </cell>
          <cell r="E269">
            <v>8</v>
          </cell>
          <cell r="F269">
            <v>806.72</v>
          </cell>
        </row>
        <row r="270">
          <cell r="A270">
            <v>10359875</v>
          </cell>
          <cell r="B270" t="str">
            <v>FENG,WEI</v>
          </cell>
          <cell r="C270">
            <v>40643722</v>
          </cell>
          <cell r="D270">
            <v>33.520000000000003</v>
          </cell>
          <cell r="E270">
            <v>16</v>
          </cell>
          <cell r="F270">
            <v>536.32000000000005</v>
          </cell>
        </row>
        <row r="271">
          <cell r="A271">
            <v>10359881</v>
          </cell>
          <cell r="B271" t="str">
            <v>KING,HOLLIS HEATON</v>
          </cell>
          <cell r="C271">
            <v>40665970</v>
          </cell>
          <cell r="D271">
            <v>83.52</v>
          </cell>
          <cell r="E271">
            <v>88</v>
          </cell>
          <cell r="F271">
            <v>7349.7599999999993</v>
          </cell>
        </row>
        <row r="272">
          <cell r="A272">
            <v>10359885</v>
          </cell>
          <cell r="B272" t="str">
            <v>ANDRE,MICHAEL PAUL</v>
          </cell>
          <cell r="C272">
            <v>40643738</v>
          </cell>
          <cell r="D272">
            <v>92.82</v>
          </cell>
          <cell r="E272">
            <v>4</v>
          </cell>
          <cell r="F272">
            <v>371.28</v>
          </cell>
        </row>
        <row r="273">
          <cell r="A273">
            <v>10359888</v>
          </cell>
          <cell r="B273" t="str">
            <v>LAWRENCE,SHELLEY M</v>
          </cell>
          <cell r="C273">
            <v>40643737</v>
          </cell>
          <cell r="D273">
            <v>162.84</v>
          </cell>
          <cell r="E273">
            <v>35</v>
          </cell>
          <cell r="F273">
            <v>5699.4000000000005</v>
          </cell>
        </row>
        <row r="274">
          <cell r="A274">
            <v>10359898</v>
          </cell>
          <cell r="B274" t="str">
            <v>VAIDYA,KAMALA</v>
          </cell>
          <cell r="C274">
            <v>40643768</v>
          </cell>
          <cell r="D274">
            <v>59.23</v>
          </cell>
          <cell r="E274">
            <v>10.75</v>
          </cell>
          <cell r="F274">
            <v>636.72249999999997</v>
          </cell>
        </row>
        <row r="275">
          <cell r="A275">
            <v>10359902</v>
          </cell>
          <cell r="B275" t="str">
            <v>ZHANG,JING</v>
          </cell>
          <cell r="C275">
            <v>40643758</v>
          </cell>
          <cell r="D275">
            <v>39.24</v>
          </cell>
          <cell r="E275">
            <v>8</v>
          </cell>
          <cell r="F275">
            <v>313.92</v>
          </cell>
        </row>
        <row r="276">
          <cell r="A276">
            <v>10359925</v>
          </cell>
          <cell r="B276" t="str">
            <v>BROWN,DEREK WILSON</v>
          </cell>
          <cell r="C276">
            <v>40643786</v>
          </cell>
          <cell r="D276">
            <v>122.08</v>
          </cell>
          <cell r="E276">
            <v>8</v>
          </cell>
          <cell r="F276">
            <v>976.64</v>
          </cell>
        </row>
        <row r="277">
          <cell r="A277">
            <v>10359930</v>
          </cell>
          <cell r="B277" t="str">
            <v>OWENS,ROBERT L</v>
          </cell>
          <cell r="C277">
            <v>40643803</v>
          </cell>
          <cell r="D277">
            <v>0</v>
          </cell>
          <cell r="E277">
            <v>8</v>
          </cell>
          <cell r="F277">
            <v>0</v>
          </cell>
        </row>
        <row r="278">
          <cell r="A278">
            <v>10359932</v>
          </cell>
          <cell r="B278" t="str">
            <v>KELLY,TARA MAE</v>
          </cell>
          <cell r="C278">
            <v>40643791</v>
          </cell>
          <cell r="D278">
            <v>89.1</v>
          </cell>
          <cell r="E278">
            <v>56</v>
          </cell>
          <cell r="F278">
            <v>4989.5999999999995</v>
          </cell>
        </row>
        <row r="279">
          <cell r="A279">
            <v>10359936</v>
          </cell>
          <cell r="B279" t="str">
            <v>DAI,ANZHI</v>
          </cell>
          <cell r="C279">
            <v>40643793</v>
          </cell>
          <cell r="D279">
            <v>28</v>
          </cell>
          <cell r="E279">
            <v>8</v>
          </cell>
          <cell r="F279">
            <v>224</v>
          </cell>
        </row>
        <row r="280">
          <cell r="A280">
            <v>10359937</v>
          </cell>
          <cell r="B280" t="str">
            <v>PHAN,ANNE QUY</v>
          </cell>
          <cell r="C280">
            <v>40643794</v>
          </cell>
          <cell r="D280">
            <v>29.36</v>
          </cell>
          <cell r="E280">
            <v>80</v>
          </cell>
          <cell r="F280">
            <v>2348.8000000000002</v>
          </cell>
        </row>
        <row r="281">
          <cell r="A281">
            <v>10359938</v>
          </cell>
          <cell r="B281" t="str">
            <v>MEIER,ANGELA</v>
          </cell>
          <cell r="C281">
            <v>40643797</v>
          </cell>
          <cell r="D281">
            <v>72.27</v>
          </cell>
          <cell r="E281">
            <v>16</v>
          </cell>
          <cell r="F281">
            <v>1156.32</v>
          </cell>
        </row>
        <row r="282">
          <cell r="A282">
            <v>10359953</v>
          </cell>
          <cell r="B282" t="str">
            <v>SPRAGUE,JESSICA MUDD</v>
          </cell>
          <cell r="C282">
            <v>40645546</v>
          </cell>
          <cell r="D282">
            <v>118.06</v>
          </cell>
          <cell r="E282">
            <v>8</v>
          </cell>
          <cell r="F282">
            <v>944.48</v>
          </cell>
        </row>
        <row r="283">
          <cell r="A283">
            <v>10359954</v>
          </cell>
          <cell r="B283" t="str">
            <v>BRUNO,EMILY KATHLEEN</v>
          </cell>
          <cell r="C283">
            <v>40645562</v>
          </cell>
          <cell r="D283">
            <v>100</v>
          </cell>
          <cell r="E283">
            <v>18</v>
          </cell>
          <cell r="F283">
            <v>1800</v>
          </cell>
        </row>
        <row r="284">
          <cell r="A284">
            <v>10359961</v>
          </cell>
          <cell r="B284" t="str">
            <v>GOULD,HILARY MARGRET</v>
          </cell>
          <cell r="C284">
            <v>40645551</v>
          </cell>
          <cell r="D284">
            <v>46.1</v>
          </cell>
          <cell r="E284">
            <v>8</v>
          </cell>
          <cell r="F284">
            <v>368.8</v>
          </cell>
        </row>
        <row r="285">
          <cell r="A285">
            <v>10359968</v>
          </cell>
          <cell r="B285" t="str">
            <v>RITCHIE,DAVID JAMES</v>
          </cell>
          <cell r="C285">
            <v>40645578</v>
          </cell>
          <cell r="D285">
            <v>33.78</v>
          </cell>
          <cell r="E285">
            <v>21</v>
          </cell>
          <cell r="F285">
            <v>709.38</v>
          </cell>
        </row>
        <row r="286">
          <cell r="A286">
            <v>10359969</v>
          </cell>
          <cell r="B286" t="str">
            <v>RICH,JEREMY NAFTALI</v>
          </cell>
          <cell r="C286">
            <v>40645596</v>
          </cell>
          <cell r="D286">
            <v>239.83</v>
          </cell>
          <cell r="E286">
            <v>8</v>
          </cell>
          <cell r="F286">
            <v>1918.64</v>
          </cell>
        </row>
        <row r="287">
          <cell r="A287">
            <v>10359975</v>
          </cell>
          <cell r="B287" t="str">
            <v>STRINGER,JESSE DAVID</v>
          </cell>
          <cell r="C287">
            <v>40645575</v>
          </cell>
          <cell r="D287">
            <v>73.900000000000006</v>
          </cell>
          <cell r="E287">
            <v>8</v>
          </cell>
          <cell r="F287">
            <v>591.20000000000005</v>
          </cell>
        </row>
        <row r="288">
          <cell r="A288">
            <v>10359976</v>
          </cell>
          <cell r="B288" t="str">
            <v>ALHUMAYED,MOHANAD</v>
          </cell>
          <cell r="C288">
            <v>40645572</v>
          </cell>
          <cell r="D288">
            <v>31.22</v>
          </cell>
          <cell r="E288">
            <v>32</v>
          </cell>
          <cell r="F288">
            <v>999.04</v>
          </cell>
        </row>
        <row r="289">
          <cell r="A289">
            <v>10359978</v>
          </cell>
          <cell r="B289" t="str">
            <v>AJMERA,VEERAL HARESH</v>
          </cell>
          <cell r="C289">
            <v>40645593</v>
          </cell>
          <cell r="D289">
            <v>161.47999999999999</v>
          </cell>
          <cell r="E289">
            <v>8</v>
          </cell>
          <cell r="F289">
            <v>1291.8399999999999</v>
          </cell>
        </row>
        <row r="290">
          <cell r="A290">
            <v>10359996</v>
          </cell>
          <cell r="B290" t="str">
            <v>TUCKER,SUZANNE MEYER</v>
          </cell>
          <cell r="C290">
            <v>40645602</v>
          </cell>
          <cell r="D290">
            <v>56.42</v>
          </cell>
          <cell r="E290">
            <v>8</v>
          </cell>
          <cell r="F290">
            <v>451.36</v>
          </cell>
        </row>
        <row r="291">
          <cell r="A291">
            <v>10360009</v>
          </cell>
          <cell r="B291" t="str">
            <v>SUTTON,ALICE CONNER</v>
          </cell>
          <cell r="C291">
            <v>40645614</v>
          </cell>
          <cell r="D291">
            <v>73.900000000000006</v>
          </cell>
          <cell r="E291">
            <v>24</v>
          </cell>
          <cell r="F291">
            <v>1773.6000000000001</v>
          </cell>
        </row>
        <row r="292">
          <cell r="A292">
            <v>10360010</v>
          </cell>
          <cell r="B292" t="str">
            <v>SINGH,SUKHDEEP</v>
          </cell>
          <cell r="C292">
            <v>40645621</v>
          </cell>
          <cell r="D292">
            <v>64.22</v>
          </cell>
          <cell r="E292">
            <v>24</v>
          </cell>
          <cell r="F292">
            <v>1541.28</v>
          </cell>
        </row>
        <row r="293">
          <cell r="A293">
            <v>10360013</v>
          </cell>
          <cell r="B293" t="str">
            <v>SUN,YING</v>
          </cell>
          <cell r="C293">
            <v>40645619</v>
          </cell>
          <cell r="D293">
            <v>38.74</v>
          </cell>
          <cell r="E293">
            <v>8</v>
          </cell>
          <cell r="F293">
            <v>309.92</v>
          </cell>
        </row>
        <row r="294">
          <cell r="A294">
            <v>10360031</v>
          </cell>
          <cell r="B294" t="str">
            <v>NGUYEN,MARGARET B</v>
          </cell>
          <cell r="C294">
            <v>40643829</v>
          </cell>
          <cell r="D294">
            <v>65.09</v>
          </cell>
          <cell r="E294">
            <v>18</v>
          </cell>
          <cell r="F294">
            <v>1171.6200000000001</v>
          </cell>
        </row>
        <row r="295">
          <cell r="A295">
            <v>10360053</v>
          </cell>
          <cell r="B295" t="str">
            <v>BANSAL,PREETI</v>
          </cell>
          <cell r="C295">
            <v>40643856</v>
          </cell>
          <cell r="D295">
            <v>154.05000000000001</v>
          </cell>
          <cell r="E295">
            <v>24</v>
          </cell>
          <cell r="F295">
            <v>3697.2000000000003</v>
          </cell>
        </row>
        <row r="296">
          <cell r="A296">
            <v>10360053</v>
          </cell>
          <cell r="B296" t="str">
            <v>BANSAL,PREETI</v>
          </cell>
          <cell r="C296" t="str">
            <v>(blank)</v>
          </cell>
          <cell r="D296" t="str">
            <v>(blank)</v>
          </cell>
          <cell r="E296">
            <v>58.5</v>
          </cell>
          <cell r="F296" t="e">
            <v>#VALUE!</v>
          </cell>
        </row>
        <row r="297">
          <cell r="A297">
            <v>10360057</v>
          </cell>
          <cell r="B297" t="str">
            <v>GUPTA,NAVEEN</v>
          </cell>
          <cell r="C297">
            <v>40643860</v>
          </cell>
          <cell r="D297">
            <v>81.53</v>
          </cell>
          <cell r="E297">
            <v>8</v>
          </cell>
          <cell r="F297">
            <v>652.24</v>
          </cell>
        </row>
        <row r="298">
          <cell r="A298">
            <v>10360066</v>
          </cell>
          <cell r="B298" t="str">
            <v>FERNANDEZ,ERIKA</v>
          </cell>
          <cell r="C298">
            <v>40643865</v>
          </cell>
          <cell r="D298">
            <v>113.89</v>
          </cell>
          <cell r="E298">
            <v>35</v>
          </cell>
          <cell r="F298">
            <v>3986.15</v>
          </cell>
        </row>
        <row r="299">
          <cell r="A299">
            <v>10360079</v>
          </cell>
          <cell r="B299" t="str">
            <v>ANISKO RYAN,KAREN JANE</v>
          </cell>
          <cell r="C299">
            <v>40643881</v>
          </cell>
          <cell r="D299">
            <v>64.91</v>
          </cell>
          <cell r="E299">
            <v>8</v>
          </cell>
          <cell r="F299">
            <v>519.28</v>
          </cell>
        </row>
        <row r="300">
          <cell r="A300">
            <v>10360109</v>
          </cell>
          <cell r="B300" t="str">
            <v>KWAK,KEVIN WOOYONG</v>
          </cell>
          <cell r="C300">
            <v>40645630</v>
          </cell>
          <cell r="D300">
            <v>56.63</v>
          </cell>
          <cell r="E300">
            <v>8</v>
          </cell>
          <cell r="F300">
            <v>453.04</v>
          </cell>
        </row>
        <row r="301">
          <cell r="A301">
            <v>10360117</v>
          </cell>
          <cell r="B301" t="str">
            <v>VUONG,NHAN DINHTRAC</v>
          </cell>
          <cell r="C301">
            <v>40645639</v>
          </cell>
          <cell r="D301">
            <v>100.57</v>
          </cell>
          <cell r="E301">
            <v>8</v>
          </cell>
          <cell r="F301">
            <v>804.56</v>
          </cell>
        </row>
        <row r="302">
          <cell r="A302">
            <v>10360119</v>
          </cell>
          <cell r="B302" t="str">
            <v>MCINTYRE,JONATHAN STEWART</v>
          </cell>
          <cell r="C302">
            <v>40645638</v>
          </cell>
          <cell r="D302">
            <v>100.57</v>
          </cell>
          <cell r="E302">
            <v>8</v>
          </cell>
          <cell r="F302">
            <v>804.56</v>
          </cell>
        </row>
        <row r="303">
          <cell r="A303">
            <v>10360150</v>
          </cell>
          <cell r="B303" t="str">
            <v>PATTERSON,MARY ELIZABETH</v>
          </cell>
          <cell r="C303">
            <v>40645675</v>
          </cell>
          <cell r="D303">
            <v>56.42</v>
          </cell>
          <cell r="E303">
            <v>8</v>
          </cell>
          <cell r="F303">
            <v>451.36</v>
          </cell>
        </row>
        <row r="304">
          <cell r="A304">
            <v>10360151</v>
          </cell>
          <cell r="B304" t="str">
            <v>RAO,ROHIT PRABHAKARA</v>
          </cell>
          <cell r="C304">
            <v>40645677</v>
          </cell>
          <cell r="D304">
            <v>91.14</v>
          </cell>
          <cell r="E304">
            <v>8</v>
          </cell>
          <cell r="F304">
            <v>729.12</v>
          </cell>
        </row>
        <row r="305">
          <cell r="A305">
            <v>10360161</v>
          </cell>
          <cell r="B305" t="str">
            <v>HALEY,JESSICA ERIN</v>
          </cell>
          <cell r="C305">
            <v>40645690</v>
          </cell>
          <cell r="D305">
            <v>73.900000000000006</v>
          </cell>
          <cell r="E305">
            <v>8</v>
          </cell>
          <cell r="F305">
            <v>591.20000000000005</v>
          </cell>
        </row>
        <row r="306">
          <cell r="A306">
            <v>10360176</v>
          </cell>
          <cell r="B306" t="str">
            <v>ALSHAWABKEH,LAITH</v>
          </cell>
          <cell r="C306">
            <v>40645702</v>
          </cell>
          <cell r="D306">
            <v>143.68</v>
          </cell>
          <cell r="E306">
            <v>8</v>
          </cell>
          <cell r="F306">
            <v>1149.44</v>
          </cell>
        </row>
        <row r="307">
          <cell r="A307">
            <v>10360181</v>
          </cell>
          <cell r="B307" t="str">
            <v>CLARK,ASHLEY LIN</v>
          </cell>
          <cell r="C307">
            <v>40645718</v>
          </cell>
          <cell r="D307">
            <v>88.2</v>
          </cell>
          <cell r="E307">
            <v>6</v>
          </cell>
          <cell r="F307">
            <v>529.20000000000005</v>
          </cell>
        </row>
        <row r="308">
          <cell r="A308">
            <v>10360183</v>
          </cell>
          <cell r="B308" t="str">
            <v>WU,QIULIAN</v>
          </cell>
          <cell r="C308">
            <v>40645717</v>
          </cell>
          <cell r="D308">
            <v>59.04</v>
          </cell>
          <cell r="E308">
            <v>8</v>
          </cell>
          <cell r="F308">
            <v>472.32</v>
          </cell>
        </row>
        <row r="309">
          <cell r="A309">
            <v>10360194</v>
          </cell>
          <cell r="B309" t="str">
            <v>COLLINS,CATHLEEN ANN</v>
          </cell>
          <cell r="C309">
            <v>40645725</v>
          </cell>
          <cell r="D309">
            <v>53.35</v>
          </cell>
          <cell r="E309">
            <v>8</v>
          </cell>
          <cell r="F309">
            <v>426.8</v>
          </cell>
        </row>
        <row r="310">
          <cell r="A310">
            <v>10360195</v>
          </cell>
          <cell r="B310" t="str">
            <v>SALEH,FAREED REZA</v>
          </cell>
          <cell r="C310">
            <v>40645722</v>
          </cell>
          <cell r="D310">
            <v>65.09</v>
          </cell>
          <cell r="E310">
            <v>19</v>
          </cell>
          <cell r="F310">
            <v>1236.71</v>
          </cell>
        </row>
        <row r="311">
          <cell r="A311">
            <v>10360196</v>
          </cell>
          <cell r="B311" t="str">
            <v>RAO,APARNA ROHIT</v>
          </cell>
          <cell r="C311">
            <v>40722178</v>
          </cell>
          <cell r="D311">
            <v>71.41</v>
          </cell>
          <cell r="E311">
            <v>8</v>
          </cell>
          <cell r="F311">
            <v>571.28</v>
          </cell>
        </row>
        <row r="312">
          <cell r="A312">
            <v>10360199</v>
          </cell>
          <cell r="B312" t="str">
            <v>SIERRA,JULIE ROSE</v>
          </cell>
          <cell r="C312">
            <v>40645735</v>
          </cell>
          <cell r="D312">
            <v>111.66</v>
          </cell>
          <cell r="E312">
            <v>7</v>
          </cell>
          <cell r="F312">
            <v>781.62</v>
          </cell>
        </row>
        <row r="313">
          <cell r="A313">
            <v>10360199</v>
          </cell>
          <cell r="B313" t="str">
            <v>SIERRA,JULIE ROSE</v>
          </cell>
          <cell r="C313" t="str">
            <v>(blank)</v>
          </cell>
          <cell r="D313" t="str">
            <v>(blank)</v>
          </cell>
          <cell r="E313">
            <v>24</v>
          </cell>
          <cell r="F313" t="e">
            <v>#VALUE!</v>
          </cell>
        </row>
        <row r="314">
          <cell r="A314">
            <v>10360217</v>
          </cell>
          <cell r="B314" t="str">
            <v>APPERSON,APRIL J</v>
          </cell>
          <cell r="C314">
            <v>40643929</v>
          </cell>
          <cell r="D314">
            <v>56.3</v>
          </cell>
          <cell r="E314">
            <v>24</v>
          </cell>
          <cell r="F314">
            <v>1351.1999999999998</v>
          </cell>
        </row>
        <row r="315">
          <cell r="A315">
            <v>10360223</v>
          </cell>
          <cell r="B315" t="str">
            <v>ARANETA,MARIA ROSARIO G</v>
          </cell>
          <cell r="C315">
            <v>40663824</v>
          </cell>
          <cell r="D315">
            <v>0</v>
          </cell>
          <cell r="E315">
            <v>87</v>
          </cell>
          <cell r="F315">
            <v>0</v>
          </cell>
        </row>
        <row r="316">
          <cell r="A316">
            <v>10360231</v>
          </cell>
          <cell r="B316" t="str">
            <v>ANTONUCCI,LAURA</v>
          </cell>
          <cell r="C316">
            <v>40665411</v>
          </cell>
          <cell r="D316">
            <v>30.91</v>
          </cell>
          <cell r="E316">
            <v>8</v>
          </cell>
          <cell r="F316">
            <v>247.28</v>
          </cell>
        </row>
        <row r="317">
          <cell r="A317">
            <v>10360235</v>
          </cell>
          <cell r="B317" t="str">
            <v>KUMAR,MAYA</v>
          </cell>
          <cell r="C317">
            <v>40643964</v>
          </cell>
          <cell r="D317">
            <v>56.42</v>
          </cell>
          <cell r="E317">
            <v>7</v>
          </cell>
          <cell r="F317">
            <v>394.94</v>
          </cell>
        </row>
        <row r="318">
          <cell r="A318">
            <v>10360247</v>
          </cell>
          <cell r="B318" t="str">
            <v>CHANG,YA-JU</v>
          </cell>
          <cell r="C318">
            <v>40643965</v>
          </cell>
          <cell r="D318">
            <v>28.53</v>
          </cell>
          <cell r="E318">
            <v>40</v>
          </cell>
          <cell r="F318">
            <v>1141.2</v>
          </cell>
        </row>
        <row r="319">
          <cell r="A319">
            <v>10360251</v>
          </cell>
          <cell r="B319" t="str">
            <v>CHENG,BINBIN</v>
          </cell>
          <cell r="C319">
            <v>40643972</v>
          </cell>
          <cell r="D319">
            <v>25.33</v>
          </cell>
          <cell r="E319">
            <v>40</v>
          </cell>
          <cell r="F319">
            <v>1013.1999999999999</v>
          </cell>
        </row>
        <row r="320">
          <cell r="A320">
            <v>10360261</v>
          </cell>
          <cell r="B320" t="str">
            <v>KNIGHT,ROBIN</v>
          </cell>
          <cell r="C320">
            <v>40644021</v>
          </cell>
          <cell r="D320">
            <v>165.95</v>
          </cell>
          <cell r="E320">
            <v>8</v>
          </cell>
          <cell r="F320">
            <v>1327.6</v>
          </cell>
        </row>
        <row r="321">
          <cell r="A321">
            <v>10360274</v>
          </cell>
          <cell r="B321" t="str">
            <v>ACKERMANN,GAIL LESLEY</v>
          </cell>
          <cell r="C321">
            <v>40644018</v>
          </cell>
          <cell r="D321">
            <v>43.39</v>
          </cell>
          <cell r="E321">
            <v>48</v>
          </cell>
          <cell r="F321">
            <v>2082.7200000000003</v>
          </cell>
        </row>
        <row r="322">
          <cell r="A322">
            <v>10360275</v>
          </cell>
          <cell r="B322" t="str">
            <v>HUMPHREY,GREGORY CHAD</v>
          </cell>
          <cell r="C322">
            <v>40644013</v>
          </cell>
          <cell r="D322">
            <v>40.020000000000003</v>
          </cell>
          <cell r="E322">
            <v>8</v>
          </cell>
          <cell r="F322">
            <v>320.16000000000003</v>
          </cell>
        </row>
        <row r="323">
          <cell r="A323">
            <v>10360295</v>
          </cell>
          <cell r="B323" t="str">
            <v>TERRY,JEFFREY RALPH</v>
          </cell>
          <cell r="C323">
            <v>40644020</v>
          </cell>
          <cell r="D323">
            <v>44.73</v>
          </cell>
          <cell r="E323">
            <v>8</v>
          </cell>
          <cell r="F323">
            <v>357.84</v>
          </cell>
        </row>
        <row r="324">
          <cell r="A324">
            <v>10360296</v>
          </cell>
          <cell r="B324" t="str">
            <v>MARTIN,NATASHA</v>
          </cell>
          <cell r="C324">
            <v>40644030</v>
          </cell>
          <cell r="D324">
            <v>68.44</v>
          </cell>
          <cell r="E324">
            <v>8</v>
          </cell>
          <cell r="F324">
            <v>547.52</v>
          </cell>
        </row>
        <row r="325">
          <cell r="A325">
            <v>10360297</v>
          </cell>
          <cell r="B325" t="str">
            <v>LOCOCO,MEREDITH E</v>
          </cell>
          <cell r="C325">
            <v>40644019</v>
          </cell>
          <cell r="D325">
            <v>28</v>
          </cell>
          <cell r="E325">
            <v>8</v>
          </cell>
          <cell r="F325">
            <v>224</v>
          </cell>
        </row>
        <row r="326">
          <cell r="A326">
            <v>10360309</v>
          </cell>
          <cell r="B326" t="str">
            <v>SHEN,JIA</v>
          </cell>
          <cell r="C326">
            <v>40645750</v>
          </cell>
          <cell r="D326">
            <v>119.73</v>
          </cell>
          <cell r="E326">
            <v>8</v>
          </cell>
          <cell r="F326">
            <v>957.84</v>
          </cell>
        </row>
        <row r="327">
          <cell r="A327">
            <v>10360348</v>
          </cell>
          <cell r="B327" t="str">
            <v>ALGRA,JEFFREY</v>
          </cell>
          <cell r="C327">
            <v>40645788</v>
          </cell>
          <cell r="D327">
            <v>53.35</v>
          </cell>
          <cell r="E327">
            <v>8</v>
          </cell>
          <cell r="F327">
            <v>426.8</v>
          </cell>
        </row>
        <row r="328">
          <cell r="A328">
            <v>10360382</v>
          </cell>
          <cell r="B328" t="str">
            <v>TO,CUONG</v>
          </cell>
          <cell r="C328">
            <v>40644036</v>
          </cell>
          <cell r="D328">
            <v>29.71</v>
          </cell>
          <cell r="E328">
            <v>8</v>
          </cell>
          <cell r="F328">
            <v>237.68</v>
          </cell>
        </row>
        <row r="329">
          <cell r="A329">
            <v>10360392</v>
          </cell>
          <cell r="B329" t="str">
            <v>EVANS,AURORA CAROL</v>
          </cell>
          <cell r="C329">
            <v>40644068</v>
          </cell>
          <cell r="D329">
            <v>57.59</v>
          </cell>
          <cell r="E329">
            <v>8</v>
          </cell>
          <cell r="F329">
            <v>460.72</v>
          </cell>
        </row>
        <row r="330">
          <cell r="A330">
            <v>10360398</v>
          </cell>
          <cell r="B330" t="str">
            <v>ROBY,JENNIFER GOULD</v>
          </cell>
          <cell r="C330">
            <v>40644062</v>
          </cell>
          <cell r="D330">
            <v>83.45</v>
          </cell>
          <cell r="E330">
            <v>6</v>
          </cell>
          <cell r="F330">
            <v>500.70000000000005</v>
          </cell>
        </row>
        <row r="331">
          <cell r="A331">
            <v>10360401</v>
          </cell>
          <cell r="B331" t="str">
            <v>KENNEDY,EDWARD J</v>
          </cell>
          <cell r="C331">
            <v>40644085</v>
          </cell>
          <cell r="D331">
            <v>79.14</v>
          </cell>
          <cell r="E331">
            <v>8</v>
          </cell>
          <cell r="F331">
            <v>633.12</v>
          </cell>
        </row>
        <row r="332">
          <cell r="A332">
            <v>10360419</v>
          </cell>
          <cell r="B332" t="str">
            <v>KUO,DENNIS</v>
          </cell>
          <cell r="C332">
            <v>40644069</v>
          </cell>
          <cell r="D332">
            <v>69.78</v>
          </cell>
          <cell r="E332">
            <v>8</v>
          </cell>
          <cell r="F332">
            <v>558.24</v>
          </cell>
        </row>
        <row r="333">
          <cell r="A333">
            <v>10360423</v>
          </cell>
          <cell r="B333" t="str">
            <v>TRUONG,ALEX WONG</v>
          </cell>
          <cell r="C333">
            <v>40644087</v>
          </cell>
          <cell r="D333">
            <v>56.63</v>
          </cell>
          <cell r="E333">
            <v>8</v>
          </cell>
          <cell r="F333">
            <v>453.04</v>
          </cell>
        </row>
        <row r="334">
          <cell r="A334">
            <v>10360431</v>
          </cell>
          <cell r="B334" t="str">
            <v>WILKINSON,MICHAEL JOHN</v>
          </cell>
          <cell r="C334">
            <v>40644088</v>
          </cell>
          <cell r="D334">
            <v>110.15</v>
          </cell>
          <cell r="E334">
            <v>72</v>
          </cell>
          <cell r="F334">
            <v>7930.8</v>
          </cell>
        </row>
        <row r="335">
          <cell r="A335">
            <v>10360432</v>
          </cell>
          <cell r="B335" t="str">
            <v>SMITH,CHELSEY JESSICA FORBESS</v>
          </cell>
          <cell r="C335">
            <v>40644083</v>
          </cell>
          <cell r="D335">
            <v>50.62</v>
          </cell>
          <cell r="E335">
            <v>8</v>
          </cell>
          <cell r="F335">
            <v>404.96</v>
          </cell>
        </row>
        <row r="336">
          <cell r="A336">
            <v>10360433</v>
          </cell>
          <cell r="B336" t="str">
            <v>HORTON,LUCY ELISE</v>
          </cell>
          <cell r="C336">
            <v>40644082</v>
          </cell>
          <cell r="D336">
            <v>54.98</v>
          </cell>
          <cell r="E336">
            <v>7</v>
          </cell>
          <cell r="F336">
            <v>384.85999999999996</v>
          </cell>
        </row>
        <row r="337">
          <cell r="A337">
            <v>10360438</v>
          </cell>
          <cell r="B337" t="str">
            <v>PARK,JANICE</v>
          </cell>
          <cell r="C337">
            <v>40644091</v>
          </cell>
          <cell r="D337">
            <v>92.44</v>
          </cell>
          <cell r="E337">
            <v>8</v>
          </cell>
          <cell r="F337">
            <v>739.52</v>
          </cell>
        </row>
        <row r="338">
          <cell r="A338">
            <v>10360448</v>
          </cell>
          <cell r="B338" t="str">
            <v>ANSARI,HOSSEIN</v>
          </cell>
          <cell r="C338">
            <v>40721685</v>
          </cell>
          <cell r="D338">
            <v>62.37</v>
          </cell>
          <cell r="E338">
            <v>8</v>
          </cell>
          <cell r="F338">
            <v>498.96</v>
          </cell>
        </row>
        <row r="339">
          <cell r="A339">
            <v>10360452</v>
          </cell>
          <cell r="B339" t="str">
            <v>BUSTAMANTE,ANTHONY JAVIER</v>
          </cell>
          <cell r="C339">
            <v>40644109</v>
          </cell>
          <cell r="D339">
            <v>69.59</v>
          </cell>
          <cell r="E339">
            <v>15</v>
          </cell>
          <cell r="F339">
            <v>1043.8500000000001</v>
          </cell>
        </row>
        <row r="340">
          <cell r="A340">
            <v>10360453</v>
          </cell>
          <cell r="B340" t="str">
            <v>SORIA,CLAIRE SAMPANKANPANICH</v>
          </cell>
          <cell r="C340">
            <v>40644110</v>
          </cell>
          <cell r="D340">
            <v>58.43</v>
          </cell>
          <cell r="E340">
            <v>8</v>
          </cell>
          <cell r="F340">
            <v>467.44</v>
          </cell>
        </row>
        <row r="341">
          <cell r="A341">
            <v>10360454</v>
          </cell>
          <cell r="B341" t="str">
            <v>ZHOU,YING QIU</v>
          </cell>
          <cell r="C341">
            <v>40644149</v>
          </cell>
          <cell r="D341">
            <v>75.599999999999994</v>
          </cell>
          <cell r="E341">
            <v>8</v>
          </cell>
          <cell r="F341">
            <v>604.79999999999995</v>
          </cell>
        </row>
        <row r="342">
          <cell r="A342">
            <v>10360455</v>
          </cell>
          <cell r="B342" t="str">
            <v>LEE,ELLEN EUN-OK</v>
          </cell>
          <cell r="C342">
            <v>40644119</v>
          </cell>
          <cell r="D342">
            <v>63.7</v>
          </cell>
          <cell r="E342">
            <v>8</v>
          </cell>
          <cell r="F342">
            <v>509.6</v>
          </cell>
        </row>
        <row r="343">
          <cell r="A343">
            <v>10360456</v>
          </cell>
          <cell r="B343" t="str">
            <v>SWEENEY,NATHALY M</v>
          </cell>
          <cell r="C343">
            <v>40644111</v>
          </cell>
          <cell r="D343">
            <v>92.34</v>
          </cell>
          <cell r="E343">
            <v>33</v>
          </cell>
          <cell r="F343">
            <v>3047.2200000000003</v>
          </cell>
        </row>
        <row r="344">
          <cell r="A344">
            <v>10360457</v>
          </cell>
          <cell r="B344" t="str">
            <v>ABE,NAOMI</v>
          </cell>
          <cell r="C344">
            <v>40644112</v>
          </cell>
          <cell r="D344">
            <v>61.59</v>
          </cell>
          <cell r="E344">
            <v>15</v>
          </cell>
          <cell r="F344">
            <v>923.85</v>
          </cell>
        </row>
        <row r="345">
          <cell r="A345">
            <v>10360464</v>
          </cell>
          <cell r="B345" t="str">
            <v>HUANG,MARIA Z</v>
          </cell>
          <cell r="C345">
            <v>40644121</v>
          </cell>
          <cell r="D345">
            <v>53.35</v>
          </cell>
          <cell r="E345">
            <v>6</v>
          </cell>
          <cell r="F345">
            <v>320.10000000000002</v>
          </cell>
        </row>
        <row r="346">
          <cell r="A346">
            <v>10360464</v>
          </cell>
          <cell r="B346" t="str">
            <v>HUANG,MARIA Z</v>
          </cell>
          <cell r="C346" t="str">
            <v>(blank)</v>
          </cell>
          <cell r="D346" t="str">
            <v>(blank)</v>
          </cell>
          <cell r="E346">
            <v>8</v>
          </cell>
          <cell r="F346" t="e">
            <v>#VALUE!</v>
          </cell>
        </row>
        <row r="347">
          <cell r="A347">
            <v>10360481</v>
          </cell>
          <cell r="B347" t="str">
            <v>MEYERS,SANDRA MICHELLE</v>
          </cell>
          <cell r="C347">
            <v>40645831</v>
          </cell>
          <cell r="D347">
            <v>84.53</v>
          </cell>
          <cell r="E347">
            <v>8</v>
          </cell>
          <cell r="F347">
            <v>676.24</v>
          </cell>
        </row>
        <row r="348">
          <cell r="A348">
            <v>10360481</v>
          </cell>
          <cell r="B348" t="str">
            <v>MEYERS,SANDRA MICHELLE</v>
          </cell>
          <cell r="C348" t="str">
            <v>(blank)</v>
          </cell>
          <cell r="D348" t="str">
            <v>(blank)</v>
          </cell>
          <cell r="E348">
            <v>40</v>
          </cell>
          <cell r="F348" t="e">
            <v>#VALUE!</v>
          </cell>
        </row>
        <row r="349">
          <cell r="A349">
            <v>10360524</v>
          </cell>
          <cell r="B349" t="str">
            <v>CHAVEZ KUSS,LUKAS WERNER</v>
          </cell>
          <cell r="C349">
            <v>40645889</v>
          </cell>
          <cell r="D349">
            <v>53.35</v>
          </cell>
          <cell r="E349">
            <v>8</v>
          </cell>
          <cell r="F349">
            <v>426.8</v>
          </cell>
        </row>
        <row r="350">
          <cell r="A350">
            <v>10360536</v>
          </cell>
          <cell r="B350" t="str">
            <v>GANNON,JAMIE MICHELLE</v>
          </cell>
          <cell r="C350">
            <v>40645899</v>
          </cell>
          <cell r="D350">
            <v>51.2</v>
          </cell>
          <cell r="E350">
            <v>8</v>
          </cell>
          <cell r="F350">
            <v>409.6</v>
          </cell>
        </row>
        <row r="351">
          <cell r="A351">
            <v>10360573</v>
          </cell>
          <cell r="B351" t="str">
            <v>SINGH,SIDDHARTH</v>
          </cell>
          <cell r="C351">
            <v>40663825</v>
          </cell>
          <cell r="D351">
            <v>0</v>
          </cell>
          <cell r="E351">
            <v>8</v>
          </cell>
          <cell r="F351">
            <v>0</v>
          </cell>
        </row>
        <row r="352">
          <cell r="A352">
            <v>10360608</v>
          </cell>
          <cell r="B352" t="str">
            <v>DO,THOMAS</v>
          </cell>
          <cell r="C352">
            <v>40644212</v>
          </cell>
          <cell r="D352">
            <v>78.11</v>
          </cell>
          <cell r="E352">
            <v>8</v>
          </cell>
          <cell r="F352">
            <v>624.88</v>
          </cell>
        </row>
        <row r="353">
          <cell r="A353">
            <v>10360614</v>
          </cell>
          <cell r="B353" t="str">
            <v>WU,WINSTON SUNG</v>
          </cell>
          <cell r="C353">
            <v>40644220</v>
          </cell>
          <cell r="D353">
            <v>63.8</v>
          </cell>
          <cell r="E353">
            <v>15.5</v>
          </cell>
          <cell r="F353">
            <v>988.9</v>
          </cell>
        </row>
        <row r="354">
          <cell r="A354">
            <v>10360620</v>
          </cell>
          <cell r="B354" t="str">
            <v>SWEENEY,DANIEL A</v>
          </cell>
          <cell r="C354">
            <v>40644228</v>
          </cell>
          <cell r="D354">
            <v>107.49</v>
          </cell>
          <cell r="E354">
            <v>8</v>
          </cell>
          <cell r="F354">
            <v>859.92</v>
          </cell>
        </row>
        <row r="355">
          <cell r="A355">
            <v>10360629</v>
          </cell>
          <cell r="B355" t="str">
            <v>ZIMMERMAN,ELISE</v>
          </cell>
          <cell r="C355">
            <v>40644236</v>
          </cell>
          <cell r="D355">
            <v>61.59</v>
          </cell>
          <cell r="E355">
            <v>19</v>
          </cell>
          <cell r="F355">
            <v>1170.21</v>
          </cell>
        </row>
        <row r="356">
          <cell r="A356">
            <v>10360630</v>
          </cell>
          <cell r="B356" t="str">
            <v>METCALF,ASHLEY</v>
          </cell>
          <cell r="C356">
            <v>40644237</v>
          </cell>
          <cell r="D356">
            <v>65.09</v>
          </cell>
          <cell r="E356">
            <v>7</v>
          </cell>
          <cell r="F356">
            <v>455.63</v>
          </cell>
        </row>
        <row r="357">
          <cell r="A357">
            <v>10360631</v>
          </cell>
          <cell r="B357" t="str">
            <v>GENG,BOB</v>
          </cell>
          <cell r="C357">
            <v>40644249</v>
          </cell>
          <cell r="D357">
            <v>58.67</v>
          </cell>
          <cell r="E357">
            <v>8</v>
          </cell>
          <cell r="F357">
            <v>469.36</v>
          </cell>
        </row>
        <row r="358">
          <cell r="A358">
            <v>10360644</v>
          </cell>
          <cell r="B358" t="str">
            <v>BRADLEY,WILLIAM ROBERT</v>
          </cell>
          <cell r="C358">
            <v>40649374</v>
          </cell>
          <cell r="D358">
            <v>35.04</v>
          </cell>
          <cell r="E358">
            <v>16</v>
          </cell>
          <cell r="F358">
            <v>560.64</v>
          </cell>
        </row>
        <row r="359">
          <cell r="A359">
            <v>10360651</v>
          </cell>
          <cell r="B359" t="str">
            <v>FERNG,AMY DA-ZEN</v>
          </cell>
          <cell r="C359">
            <v>40649751</v>
          </cell>
          <cell r="D359">
            <v>33.78</v>
          </cell>
          <cell r="E359">
            <v>168</v>
          </cell>
          <cell r="F359">
            <v>5675.04</v>
          </cell>
        </row>
        <row r="360">
          <cell r="A360">
            <v>10360661</v>
          </cell>
          <cell r="B360" t="str">
            <v>CRESTE,ISABELLE THERESE</v>
          </cell>
          <cell r="C360">
            <v>40650419</v>
          </cell>
          <cell r="D360">
            <v>22.99</v>
          </cell>
          <cell r="E360">
            <v>8</v>
          </cell>
          <cell r="F360">
            <v>183.92</v>
          </cell>
        </row>
        <row r="361">
          <cell r="A361">
            <v>10360674</v>
          </cell>
          <cell r="B361" t="str">
            <v>ELSISSY,JOSEPH GALAL</v>
          </cell>
          <cell r="C361">
            <v>40651224</v>
          </cell>
          <cell r="D361">
            <v>35.04</v>
          </cell>
          <cell r="E361">
            <v>16</v>
          </cell>
          <cell r="F361">
            <v>560.64</v>
          </cell>
        </row>
        <row r="362">
          <cell r="A362">
            <v>10360710</v>
          </cell>
          <cell r="B362" t="str">
            <v>KNAUF,CARLEEN VICTORIA</v>
          </cell>
          <cell r="C362">
            <v>40654092</v>
          </cell>
          <cell r="D362">
            <v>22.99</v>
          </cell>
          <cell r="E362">
            <v>8</v>
          </cell>
          <cell r="F362">
            <v>183.92</v>
          </cell>
        </row>
        <row r="363">
          <cell r="A363">
            <v>10360713</v>
          </cell>
          <cell r="B363" t="str">
            <v>ALY,NOUR TAREK</v>
          </cell>
          <cell r="C363">
            <v>40654253</v>
          </cell>
          <cell r="D363">
            <v>35.04</v>
          </cell>
          <cell r="E363">
            <v>16</v>
          </cell>
          <cell r="F363">
            <v>560.64</v>
          </cell>
        </row>
        <row r="364">
          <cell r="A364">
            <v>10360733</v>
          </cell>
          <cell r="B364" t="str">
            <v>MCGLENN,MICHAEL PATRICK</v>
          </cell>
          <cell r="C364">
            <v>40655632</v>
          </cell>
          <cell r="D364">
            <v>22.99</v>
          </cell>
          <cell r="E364">
            <v>8</v>
          </cell>
          <cell r="F364">
            <v>183.92</v>
          </cell>
        </row>
        <row r="365">
          <cell r="A365">
            <v>10360734</v>
          </cell>
          <cell r="B365" t="str">
            <v>MCNAMEE,CAIRINE</v>
          </cell>
          <cell r="C365">
            <v>40655695</v>
          </cell>
          <cell r="D365">
            <v>35.04</v>
          </cell>
          <cell r="E365">
            <v>32</v>
          </cell>
          <cell r="F365">
            <v>1121.28</v>
          </cell>
        </row>
        <row r="366">
          <cell r="A366">
            <v>10360735</v>
          </cell>
          <cell r="B366" t="str">
            <v>HATCHEL,TYLER JAMES</v>
          </cell>
          <cell r="C366">
            <v>40655735</v>
          </cell>
          <cell r="D366">
            <v>22.99</v>
          </cell>
          <cell r="E366">
            <v>8</v>
          </cell>
          <cell r="F366">
            <v>183.92</v>
          </cell>
        </row>
        <row r="367">
          <cell r="A367">
            <v>10360739</v>
          </cell>
          <cell r="B367" t="str">
            <v>METTA PENHAS,BENJAMIN</v>
          </cell>
          <cell r="C367">
            <v>40655841</v>
          </cell>
          <cell r="D367">
            <v>22.99</v>
          </cell>
          <cell r="E367">
            <v>8</v>
          </cell>
          <cell r="F367">
            <v>183.92</v>
          </cell>
        </row>
        <row r="368">
          <cell r="A368">
            <v>10360749</v>
          </cell>
          <cell r="B368" t="str">
            <v>ALAFIF,MARAM MOHAMMED</v>
          </cell>
          <cell r="C368">
            <v>40656458</v>
          </cell>
          <cell r="D368">
            <v>30.04</v>
          </cell>
          <cell r="E368">
            <v>7</v>
          </cell>
          <cell r="F368">
            <v>210.28</v>
          </cell>
        </row>
        <row r="369">
          <cell r="A369">
            <v>10360751</v>
          </cell>
          <cell r="B369" t="str">
            <v>NGUYEN-TA,KIM THANH</v>
          </cell>
          <cell r="C369">
            <v>40656598</v>
          </cell>
          <cell r="D369">
            <v>29.08</v>
          </cell>
          <cell r="E369">
            <v>24</v>
          </cell>
          <cell r="F369">
            <v>697.92</v>
          </cell>
        </row>
        <row r="370">
          <cell r="A370">
            <v>10360919</v>
          </cell>
          <cell r="B370" t="str">
            <v>ABDELMALEK,JOSEPH</v>
          </cell>
          <cell r="C370">
            <v>40642659</v>
          </cell>
          <cell r="D370">
            <v>45.79</v>
          </cell>
          <cell r="E370">
            <v>5</v>
          </cell>
          <cell r="F370">
            <v>228.95</v>
          </cell>
        </row>
        <row r="371">
          <cell r="A371">
            <v>10360920</v>
          </cell>
          <cell r="B371" t="str">
            <v>ABELES,SHIRA</v>
          </cell>
          <cell r="C371">
            <v>40642669</v>
          </cell>
          <cell r="D371">
            <v>108</v>
          </cell>
          <cell r="E371">
            <v>8</v>
          </cell>
          <cell r="F371">
            <v>864</v>
          </cell>
        </row>
        <row r="372">
          <cell r="A372">
            <v>10360927</v>
          </cell>
          <cell r="B372" t="str">
            <v>ABRAMOVITZ,DANIELA</v>
          </cell>
          <cell r="C372">
            <v>40642689</v>
          </cell>
          <cell r="D372">
            <v>53.07</v>
          </cell>
          <cell r="E372">
            <v>8</v>
          </cell>
          <cell r="F372">
            <v>424.56</v>
          </cell>
        </row>
        <row r="373">
          <cell r="A373">
            <v>10360930</v>
          </cell>
          <cell r="B373" t="str">
            <v>FRIEDMAN,JENNIFER REBECCA</v>
          </cell>
          <cell r="C373">
            <v>40642677</v>
          </cell>
          <cell r="D373">
            <v>86.97</v>
          </cell>
          <cell r="E373">
            <v>5</v>
          </cell>
          <cell r="F373">
            <v>434.85</v>
          </cell>
        </row>
        <row r="374">
          <cell r="A374">
            <v>10360933</v>
          </cell>
          <cell r="B374" t="str">
            <v>CHADWICK,AMY ELIZABETH</v>
          </cell>
          <cell r="C374">
            <v>40642658</v>
          </cell>
          <cell r="D374">
            <v>36.78</v>
          </cell>
          <cell r="E374">
            <v>16</v>
          </cell>
          <cell r="F374">
            <v>588.48</v>
          </cell>
        </row>
        <row r="375">
          <cell r="A375">
            <v>10360937</v>
          </cell>
          <cell r="B375" t="str">
            <v>ABRAMS,REID A</v>
          </cell>
          <cell r="C375">
            <v>40642693</v>
          </cell>
          <cell r="D375">
            <v>191.57</v>
          </cell>
          <cell r="E375">
            <v>32</v>
          </cell>
          <cell r="F375">
            <v>6130.24</v>
          </cell>
        </row>
        <row r="376">
          <cell r="A376">
            <v>10360939</v>
          </cell>
          <cell r="B376" t="str">
            <v>JIANG,QINGFEI</v>
          </cell>
          <cell r="C376">
            <v>40642671</v>
          </cell>
          <cell r="D376">
            <v>52.68</v>
          </cell>
          <cell r="E376">
            <v>8</v>
          </cell>
          <cell r="F376">
            <v>421.44</v>
          </cell>
        </row>
        <row r="377">
          <cell r="A377">
            <v>10360941</v>
          </cell>
          <cell r="B377" t="str">
            <v>JOHNSON,CHRISTINE L</v>
          </cell>
          <cell r="C377">
            <v>40642665</v>
          </cell>
          <cell r="D377">
            <v>39.47</v>
          </cell>
          <cell r="E377">
            <v>8</v>
          </cell>
          <cell r="F377">
            <v>315.76</v>
          </cell>
        </row>
        <row r="378">
          <cell r="A378">
            <v>10360943</v>
          </cell>
          <cell r="B378" t="str">
            <v>CHEN,CHI-HUA</v>
          </cell>
          <cell r="C378">
            <v>40642674</v>
          </cell>
          <cell r="D378">
            <v>85.32</v>
          </cell>
          <cell r="E378">
            <v>24</v>
          </cell>
          <cell r="F378">
            <v>2047.6799999999998</v>
          </cell>
        </row>
        <row r="379">
          <cell r="A379">
            <v>10360947</v>
          </cell>
          <cell r="B379" t="str">
            <v>ACHAR,SURAJ ARTHUR</v>
          </cell>
          <cell r="C379">
            <v>40642672</v>
          </cell>
          <cell r="D379">
            <v>80.94</v>
          </cell>
          <cell r="E379">
            <v>16</v>
          </cell>
          <cell r="F379">
            <v>1295.04</v>
          </cell>
        </row>
        <row r="380">
          <cell r="A380">
            <v>10360948</v>
          </cell>
          <cell r="B380" t="str">
            <v>ACHIM,CRISTIAN</v>
          </cell>
          <cell r="C380">
            <v>40642691</v>
          </cell>
          <cell r="D380">
            <v>90.8</v>
          </cell>
          <cell r="E380">
            <v>8</v>
          </cell>
          <cell r="F380">
            <v>726.4</v>
          </cell>
        </row>
        <row r="381">
          <cell r="A381">
            <v>10360952</v>
          </cell>
          <cell r="B381" t="str">
            <v>BECKER,ANN H</v>
          </cell>
          <cell r="C381">
            <v>40642776</v>
          </cell>
          <cell r="D381">
            <v>34.869999999999997</v>
          </cell>
          <cell r="E381">
            <v>8</v>
          </cell>
          <cell r="F381">
            <v>278.95999999999998</v>
          </cell>
        </row>
        <row r="382">
          <cell r="A382">
            <v>10360955</v>
          </cell>
          <cell r="B382" t="str">
            <v>WU,MEILIN</v>
          </cell>
          <cell r="C382">
            <v>40712188</v>
          </cell>
          <cell r="D382">
            <v>35.06</v>
          </cell>
          <cell r="E382">
            <v>9</v>
          </cell>
          <cell r="F382">
            <v>315.54000000000002</v>
          </cell>
        </row>
        <row r="383">
          <cell r="A383">
            <v>10360957</v>
          </cell>
          <cell r="B383" t="str">
            <v>KIM,JUNGSU</v>
          </cell>
          <cell r="C383">
            <v>40642697</v>
          </cell>
          <cell r="D383">
            <v>25.92</v>
          </cell>
          <cell r="E383">
            <v>24</v>
          </cell>
          <cell r="F383">
            <v>622.08000000000004</v>
          </cell>
        </row>
        <row r="384">
          <cell r="A384">
            <v>10360959</v>
          </cell>
          <cell r="B384" t="str">
            <v>MEYER,DAWN MATHERNE</v>
          </cell>
          <cell r="C384">
            <v>40642727</v>
          </cell>
          <cell r="D384">
            <v>96.8</v>
          </cell>
          <cell r="E384">
            <v>22</v>
          </cell>
          <cell r="F384">
            <v>2129.6</v>
          </cell>
        </row>
        <row r="385">
          <cell r="A385">
            <v>10360967</v>
          </cell>
          <cell r="B385" t="str">
            <v>LIU,TIQING</v>
          </cell>
          <cell r="C385">
            <v>40642705</v>
          </cell>
          <cell r="D385">
            <v>39.76</v>
          </cell>
          <cell r="E385">
            <v>8</v>
          </cell>
          <cell r="F385">
            <v>318.08</v>
          </cell>
        </row>
        <row r="386">
          <cell r="A386">
            <v>10360969</v>
          </cell>
          <cell r="B386" t="str">
            <v>MIDDLETON,GREGORY D</v>
          </cell>
          <cell r="C386">
            <v>40642763</v>
          </cell>
          <cell r="D386">
            <v>84.2</v>
          </cell>
          <cell r="E386">
            <v>8</v>
          </cell>
          <cell r="F386">
            <v>673.6</v>
          </cell>
        </row>
        <row r="387">
          <cell r="A387">
            <v>10360970</v>
          </cell>
          <cell r="B387" t="str">
            <v>CARROLL,JEANNE MARIE</v>
          </cell>
          <cell r="C387">
            <v>40642713</v>
          </cell>
          <cell r="D387">
            <v>92.34</v>
          </cell>
          <cell r="E387">
            <v>62</v>
          </cell>
          <cell r="F387">
            <v>5725.08</v>
          </cell>
        </row>
        <row r="388">
          <cell r="A388">
            <v>10360971</v>
          </cell>
          <cell r="B388" t="str">
            <v>SILVA,RICHARD</v>
          </cell>
          <cell r="C388">
            <v>40642761</v>
          </cell>
          <cell r="D388">
            <v>74.23</v>
          </cell>
          <cell r="E388">
            <v>8</v>
          </cell>
          <cell r="F388">
            <v>593.84</v>
          </cell>
        </row>
        <row r="389">
          <cell r="A389">
            <v>10360973</v>
          </cell>
          <cell r="B389" t="str">
            <v>SADLER,CHARLOTTE A</v>
          </cell>
          <cell r="C389">
            <v>40642715</v>
          </cell>
          <cell r="D389">
            <v>67.72</v>
          </cell>
          <cell r="E389">
            <v>24</v>
          </cell>
          <cell r="F389">
            <v>1625.28</v>
          </cell>
        </row>
        <row r="390">
          <cell r="A390">
            <v>10360974</v>
          </cell>
          <cell r="B390" t="str">
            <v>COFFEY,CHRISTANNE HOFFMAN</v>
          </cell>
          <cell r="C390">
            <v>40642716</v>
          </cell>
          <cell r="D390">
            <v>67.72</v>
          </cell>
          <cell r="E390">
            <v>8</v>
          </cell>
          <cell r="F390">
            <v>541.76</v>
          </cell>
        </row>
        <row r="391">
          <cell r="A391">
            <v>10360976</v>
          </cell>
          <cell r="B391" t="str">
            <v>WANG,ALLEN Y</v>
          </cell>
          <cell r="C391">
            <v>40642717</v>
          </cell>
          <cell r="D391">
            <v>51.08</v>
          </cell>
          <cell r="E391">
            <v>8</v>
          </cell>
          <cell r="F391">
            <v>408.64</v>
          </cell>
        </row>
        <row r="392">
          <cell r="A392">
            <v>10360977</v>
          </cell>
          <cell r="B392" t="str">
            <v>HU,JINGJING</v>
          </cell>
          <cell r="C392">
            <v>40721100</v>
          </cell>
          <cell r="D392">
            <v>114.94</v>
          </cell>
          <cell r="E392">
            <v>8</v>
          </cell>
          <cell r="F392">
            <v>919.52</v>
          </cell>
        </row>
        <row r="393">
          <cell r="A393">
            <v>10360978</v>
          </cell>
          <cell r="B393" t="str">
            <v>SONG,RICHARD SUNG JUN</v>
          </cell>
          <cell r="C393">
            <v>40642714</v>
          </cell>
          <cell r="D393">
            <v>103.02</v>
          </cell>
          <cell r="E393">
            <v>31</v>
          </cell>
          <cell r="F393">
            <v>3193.62</v>
          </cell>
        </row>
        <row r="394">
          <cell r="A394">
            <v>10360980</v>
          </cell>
          <cell r="B394" t="str">
            <v>MILLER,AARON M</v>
          </cell>
          <cell r="C394">
            <v>40642746</v>
          </cell>
          <cell r="D394">
            <v>96.2</v>
          </cell>
          <cell r="E394">
            <v>8</v>
          </cell>
          <cell r="F394">
            <v>769.6</v>
          </cell>
        </row>
        <row r="395">
          <cell r="A395">
            <v>10360981</v>
          </cell>
          <cell r="B395" t="str">
            <v>HAHN,MICHAEL ERIC</v>
          </cell>
          <cell r="C395">
            <v>40642748</v>
          </cell>
          <cell r="D395">
            <v>162.36000000000001</v>
          </cell>
          <cell r="E395">
            <v>8</v>
          </cell>
          <cell r="F395">
            <v>1298.8800000000001</v>
          </cell>
        </row>
        <row r="396">
          <cell r="A396">
            <v>10360982</v>
          </cell>
          <cell r="B396" t="str">
            <v>TANAKA,TIFFANY NICOLE</v>
          </cell>
          <cell r="C396">
            <v>40642739</v>
          </cell>
          <cell r="D396">
            <v>66.67</v>
          </cell>
          <cell r="E396">
            <v>8</v>
          </cell>
          <cell r="F396">
            <v>533.36</v>
          </cell>
        </row>
        <row r="397">
          <cell r="A397">
            <v>10360983</v>
          </cell>
          <cell r="B397" t="str">
            <v>MAXWELL,BENJAMIN KEMINK</v>
          </cell>
          <cell r="C397">
            <v>40642725</v>
          </cell>
          <cell r="D397">
            <v>170.5</v>
          </cell>
          <cell r="E397">
            <v>8</v>
          </cell>
          <cell r="F397">
            <v>1364</v>
          </cell>
        </row>
        <row r="398">
          <cell r="A398">
            <v>10361000</v>
          </cell>
          <cell r="B398" t="str">
            <v>CRONIN,BRETT H</v>
          </cell>
          <cell r="C398">
            <v>40642735</v>
          </cell>
          <cell r="D398">
            <v>75.959999999999994</v>
          </cell>
          <cell r="E398">
            <v>16</v>
          </cell>
          <cell r="F398">
            <v>1215.3599999999999</v>
          </cell>
        </row>
        <row r="399">
          <cell r="A399">
            <v>10361007</v>
          </cell>
          <cell r="B399" t="str">
            <v>SHAPIRO,ANNE ELIZABETH</v>
          </cell>
          <cell r="C399">
            <v>40642736</v>
          </cell>
          <cell r="D399">
            <v>68.680000000000007</v>
          </cell>
          <cell r="E399">
            <v>16</v>
          </cell>
          <cell r="F399">
            <v>1098.8800000000001</v>
          </cell>
        </row>
        <row r="400">
          <cell r="A400">
            <v>10361018</v>
          </cell>
          <cell r="B400" t="str">
            <v>STEINHORN,ROBIN HEISE</v>
          </cell>
          <cell r="C400">
            <v>40660013</v>
          </cell>
          <cell r="D400">
            <v>154.65</v>
          </cell>
          <cell r="E400">
            <v>8</v>
          </cell>
          <cell r="F400">
            <v>1237.2</v>
          </cell>
        </row>
        <row r="401">
          <cell r="A401">
            <v>10361035</v>
          </cell>
          <cell r="B401" t="str">
            <v>ALEXANDER,WYETH DODGE</v>
          </cell>
          <cell r="C401">
            <v>40660665</v>
          </cell>
          <cell r="D401">
            <v>29.08</v>
          </cell>
          <cell r="E401">
            <v>40</v>
          </cell>
          <cell r="F401">
            <v>1163.1999999999998</v>
          </cell>
        </row>
        <row r="402">
          <cell r="A402">
            <v>10361045</v>
          </cell>
          <cell r="B402" t="str">
            <v>HARVEY,ALICIA</v>
          </cell>
          <cell r="C402">
            <v>40666512</v>
          </cell>
          <cell r="D402">
            <v>37.520000000000003</v>
          </cell>
          <cell r="E402">
            <v>8</v>
          </cell>
          <cell r="F402">
            <v>300.16000000000003</v>
          </cell>
        </row>
        <row r="403">
          <cell r="A403">
            <v>10361052</v>
          </cell>
          <cell r="B403" t="str">
            <v>BOATRIGHT,CHRISTINE MARIE</v>
          </cell>
          <cell r="C403">
            <v>40661617</v>
          </cell>
          <cell r="D403">
            <v>35.04</v>
          </cell>
          <cell r="E403">
            <v>16</v>
          </cell>
          <cell r="F403">
            <v>560.64</v>
          </cell>
        </row>
        <row r="404">
          <cell r="A404">
            <v>10361339</v>
          </cell>
          <cell r="B404" t="str">
            <v>MARQUEZ,BECKY</v>
          </cell>
          <cell r="C404">
            <v>40642767</v>
          </cell>
          <cell r="D404">
            <v>55.4</v>
          </cell>
          <cell r="E404">
            <v>8</v>
          </cell>
          <cell r="F404">
            <v>443.2</v>
          </cell>
        </row>
        <row r="405">
          <cell r="A405">
            <v>10361341</v>
          </cell>
          <cell r="B405" t="str">
            <v>BRADDOCK,ADAM L</v>
          </cell>
          <cell r="C405">
            <v>40642747</v>
          </cell>
          <cell r="D405">
            <v>59.53</v>
          </cell>
          <cell r="E405">
            <v>56</v>
          </cell>
          <cell r="F405">
            <v>3333.6800000000003</v>
          </cell>
        </row>
        <row r="406">
          <cell r="A406">
            <v>10361342</v>
          </cell>
          <cell r="B406" t="str">
            <v>GONZALES,FRANCIS B</v>
          </cell>
          <cell r="C406">
            <v>40642754</v>
          </cell>
          <cell r="D406">
            <v>92.1</v>
          </cell>
          <cell r="E406">
            <v>16</v>
          </cell>
          <cell r="F406">
            <v>1473.6</v>
          </cell>
        </row>
        <row r="407">
          <cell r="A407">
            <v>10361347</v>
          </cell>
          <cell r="B407" t="str">
            <v>PAUL,PAULINA</v>
          </cell>
          <cell r="C407">
            <v>40642793</v>
          </cell>
          <cell r="D407">
            <v>54.84</v>
          </cell>
          <cell r="E407">
            <v>24</v>
          </cell>
          <cell r="F407">
            <v>1316.16</v>
          </cell>
        </row>
        <row r="408">
          <cell r="A408">
            <v>10361352</v>
          </cell>
          <cell r="B408" t="str">
            <v>ADAMS,JOSEPH A</v>
          </cell>
          <cell r="C408">
            <v>40642794</v>
          </cell>
          <cell r="D408">
            <v>81.47</v>
          </cell>
          <cell r="E408">
            <v>48</v>
          </cell>
          <cell r="F408">
            <v>3910.56</v>
          </cell>
        </row>
        <row r="409">
          <cell r="A409">
            <v>10361356</v>
          </cell>
          <cell r="B409" t="str">
            <v>ANDERSON,LESLIE KARWOSKI</v>
          </cell>
          <cell r="C409">
            <v>40642804</v>
          </cell>
          <cell r="D409">
            <v>66.95</v>
          </cell>
          <cell r="E409">
            <v>16</v>
          </cell>
          <cell r="F409">
            <v>1071.2</v>
          </cell>
        </row>
        <row r="410">
          <cell r="A410">
            <v>10361357</v>
          </cell>
          <cell r="B410" t="str">
            <v>SCHULTZ,CHRISTINA YEN LE</v>
          </cell>
          <cell r="C410">
            <v>40642805</v>
          </cell>
          <cell r="D410">
            <v>95.7</v>
          </cell>
          <cell r="E410">
            <v>6</v>
          </cell>
          <cell r="F410">
            <v>574.20000000000005</v>
          </cell>
        </row>
        <row r="411">
          <cell r="A411">
            <v>10361375</v>
          </cell>
          <cell r="B411" t="str">
            <v>LIU,DONGMEI</v>
          </cell>
          <cell r="C411">
            <v>40642828</v>
          </cell>
          <cell r="D411">
            <v>31.9</v>
          </cell>
          <cell r="E411">
            <v>16</v>
          </cell>
          <cell r="F411">
            <v>510.4</v>
          </cell>
        </row>
        <row r="412">
          <cell r="A412">
            <v>10361380</v>
          </cell>
          <cell r="B412" t="str">
            <v>WU,TONGBIN</v>
          </cell>
          <cell r="C412">
            <v>40642829</v>
          </cell>
          <cell r="D412">
            <v>33.520000000000003</v>
          </cell>
          <cell r="E412">
            <v>16</v>
          </cell>
          <cell r="F412">
            <v>536.32000000000005</v>
          </cell>
        </row>
        <row r="413">
          <cell r="A413">
            <v>10361384</v>
          </cell>
          <cell r="B413" t="str">
            <v>PITTMAN,EMILY IRENE</v>
          </cell>
          <cell r="C413">
            <v>40642842</v>
          </cell>
          <cell r="D413">
            <v>39.99</v>
          </cell>
          <cell r="E413">
            <v>8</v>
          </cell>
          <cell r="F413">
            <v>319.92</v>
          </cell>
        </row>
        <row r="414">
          <cell r="A414">
            <v>10361392</v>
          </cell>
          <cell r="B414" t="str">
            <v>YE,QIAOZHEN</v>
          </cell>
          <cell r="C414">
            <v>40642850</v>
          </cell>
          <cell r="D414">
            <v>37.68</v>
          </cell>
          <cell r="E414">
            <v>8</v>
          </cell>
          <cell r="F414">
            <v>301.44</v>
          </cell>
        </row>
        <row r="415">
          <cell r="A415">
            <v>10361395</v>
          </cell>
          <cell r="B415" t="str">
            <v>ADAMS,STEPHEN R</v>
          </cell>
          <cell r="C415">
            <v>40642859</v>
          </cell>
          <cell r="D415">
            <v>77.680000000000007</v>
          </cell>
          <cell r="E415">
            <v>56</v>
          </cell>
          <cell r="F415">
            <v>4350.08</v>
          </cell>
        </row>
        <row r="416">
          <cell r="A416">
            <v>10361408</v>
          </cell>
          <cell r="B416" t="str">
            <v>ADAMSON,JOHN W</v>
          </cell>
          <cell r="C416">
            <v>40642866</v>
          </cell>
          <cell r="D416">
            <v>136.83000000000001</v>
          </cell>
          <cell r="E416">
            <v>6</v>
          </cell>
          <cell r="F416">
            <v>820.98</v>
          </cell>
        </row>
        <row r="417">
          <cell r="A417">
            <v>10361429</v>
          </cell>
          <cell r="B417" t="str">
            <v>LEE,ROBERT Y</v>
          </cell>
          <cell r="C417">
            <v>40642900</v>
          </cell>
          <cell r="D417">
            <v>72.61</v>
          </cell>
          <cell r="E417">
            <v>93.25</v>
          </cell>
          <cell r="F417">
            <v>6770.8824999999997</v>
          </cell>
        </row>
        <row r="418">
          <cell r="A418">
            <v>10361437</v>
          </cell>
          <cell r="B418" t="str">
            <v>ADVANI,SUNIL J</v>
          </cell>
          <cell r="C418">
            <v>40642912</v>
          </cell>
          <cell r="D418">
            <v>0</v>
          </cell>
          <cell r="E418">
            <v>8</v>
          </cell>
          <cell r="F418">
            <v>0</v>
          </cell>
        </row>
        <row r="419">
          <cell r="A419">
            <v>10361438</v>
          </cell>
          <cell r="B419" t="str">
            <v>ERNST,PETER B</v>
          </cell>
          <cell r="C419">
            <v>40642917</v>
          </cell>
          <cell r="D419">
            <v>152.38999999999999</v>
          </cell>
          <cell r="E419">
            <v>16</v>
          </cell>
          <cell r="F419">
            <v>2438.2399999999998</v>
          </cell>
        </row>
        <row r="420">
          <cell r="A420">
            <v>10361439</v>
          </cell>
          <cell r="B420" t="str">
            <v>WANG,MARY JEN-MEI</v>
          </cell>
          <cell r="C420">
            <v>40712413</v>
          </cell>
          <cell r="D420">
            <v>65.13</v>
          </cell>
          <cell r="E420">
            <v>99</v>
          </cell>
          <cell r="F420">
            <v>6447.87</v>
          </cell>
        </row>
        <row r="421">
          <cell r="A421">
            <v>10361440</v>
          </cell>
          <cell r="B421" t="str">
            <v>MA,LAWRENCE</v>
          </cell>
          <cell r="C421">
            <v>40642909</v>
          </cell>
          <cell r="D421">
            <v>85.14</v>
          </cell>
          <cell r="E421">
            <v>8</v>
          </cell>
          <cell r="F421">
            <v>681.12</v>
          </cell>
        </row>
        <row r="422">
          <cell r="A422">
            <v>10361441</v>
          </cell>
          <cell r="B422" t="str">
            <v>THORNE,CHRISTINE ANNE</v>
          </cell>
          <cell r="C422">
            <v>40642895</v>
          </cell>
          <cell r="D422">
            <v>88.65</v>
          </cell>
          <cell r="E422">
            <v>6</v>
          </cell>
          <cell r="F422">
            <v>531.90000000000009</v>
          </cell>
        </row>
        <row r="423">
          <cell r="A423">
            <v>10361443</v>
          </cell>
          <cell r="B423" t="str">
            <v>MURPHY,PAUL MARTIN</v>
          </cell>
          <cell r="C423">
            <v>40642904</v>
          </cell>
          <cell r="D423">
            <v>157.85</v>
          </cell>
          <cell r="E423">
            <v>8</v>
          </cell>
          <cell r="F423">
            <v>1262.8</v>
          </cell>
        </row>
        <row r="424">
          <cell r="A424">
            <v>10361443</v>
          </cell>
          <cell r="B424" t="str">
            <v>MURPHY,PAUL MARTIN</v>
          </cell>
          <cell r="C424" t="str">
            <v>(blank)</v>
          </cell>
          <cell r="D424" t="str">
            <v>(blank)</v>
          </cell>
          <cell r="E424">
            <v>16</v>
          </cell>
          <cell r="F424" t="e">
            <v>#VALUE!</v>
          </cell>
        </row>
        <row r="425">
          <cell r="A425">
            <v>10361445</v>
          </cell>
          <cell r="B425" t="str">
            <v>GABRIEL,RODNEY A</v>
          </cell>
          <cell r="C425">
            <v>40642913</v>
          </cell>
          <cell r="D425">
            <v>68.680000000000007</v>
          </cell>
          <cell r="E425">
            <v>16</v>
          </cell>
          <cell r="F425">
            <v>1098.8800000000001</v>
          </cell>
        </row>
        <row r="426">
          <cell r="A426">
            <v>10361446</v>
          </cell>
          <cell r="B426" t="str">
            <v>CHAN,NICHOLAS YIK-FUNG</v>
          </cell>
          <cell r="C426">
            <v>40642896</v>
          </cell>
          <cell r="D426">
            <v>124.52</v>
          </cell>
          <cell r="E426">
            <v>6</v>
          </cell>
          <cell r="F426">
            <v>747.12</v>
          </cell>
        </row>
        <row r="427">
          <cell r="A427">
            <v>10361447</v>
          </cell>
          <cell r="B427" t="str">
            <v>CROUCH,DANIEL R</v>
          </cell>
          <cell r="C427">
            <v>40642907</v>
          </cell>
          <cell r="D427">
            <v>99.59</v>
          </cell>
          <cell r="E427">
            <v>8</v>
          </cell>
          <cell r="F427">
            <v>796.72</v>
          </cell>
        </row>
        <row r="428">
          <cell r="A428">
            <v>10361449</v>
          </cell>
          <cell r="B428" t="str">
            <v>MURRAY,MATTHEW P</v>
          </cell>
          <cell r="C428">
            <v>40642901</v>
          </cell>
          <cell r="D428">
            <v>76.31</v>
          </cell>
          <cell r="E428">
            <v>19</v>
          </cell>
          <cell r="F428">
            <v>1449.89</v>
          </cell>
        </row>
        <row r="429">
          <cell r="A429">
            <v>10361599</v>
          </cell>
          <cell r="B429" t="str">
            <v>AFSHAR,KAMYAR</v>
          </cell>
          <cell r="C429">
            <v>40642919</v>
          </cell>
          <cell r="D429">
            <v>121.02</v>
          </cell>
          <cell r="E429">
            <v>8</v>
          </cell>
          <cell r="F429">
            <v>968.16</v>
          </cell>
        </row>
        <row r="430">
          <cell r="A430">
            <v>10361601</v>
          </cell>
          <cell r="B430" t="str">
            <v>ADLER,ERIC</v>
          </cell>
          <cell r="C430">
            <v>40642925</v>
          </cell>
          <cell r="D430">
            <v>263.41000000000003</v>
          </cell>
          <cell r="E430">
            <v>8</v>
          </cell>
          <cell r="F430">
            <v>2107.2800000000002</v>
          </cell>
        </row>
        <row r="431">
          <cell r="A431">
            <v>10361607</v>
          </cell>
          <cell r="B431" t="str">
            <v>SILVERMAN,JAY GLEN</v>
          </cell>
          <cell r="C431">
            <v>40642963</v>
          </cell>
          <cell r="D431">
            <v>86.97</v>
          </cell>
          <cell r="E431">
            <v>8</v>
          </cell>
          <cell r="F431">
            <v>695.76</v>
          </cell>
        </row>
        <row r="432">
          <cell r="A432">
            <v>10361610</v>
          </cell>
          <cell r="B432" t="str">
            <v>SASAKI,REID AKIRA</v>
          </cell>
          <cell r="C432">
            <v>40642934</v>
          </cell>
          <cell r="D432">
            <v>126.25</v>
          </cell>
          <cell r="E432">
            <v>8</v>
          </cell>
          <cell r="F432">
            <v>1010</v>
          </cell>
        </row>
        <row r="433">
          <cell r="A433">
            <v>10361613</v>
          </cell>
          <cell r="B433" t="str">
            <v>O'BRIEN,EDWARD O</v>
          </cell>
          <cell r="C433">
            <v>40642937</v>
          </cell>
          <cell r="D433">
            <v>75.959999999999994</v>
          </cell>
          <cell r="E433">
            <v>16</v>
          </cell>
          <cell r="F433">
            <v>1215.3599999999999</v>
          </cell>
        </row>
        <row r="434">
          <cell r="A434">
            <v>10361617</v>
          </cell>
          <cell r="B434" t="str">
            <v>AGARWAL,SANJAY K</v>
          </cell>
          <cell r="C434">
            <v>40642947</v>
          </cell>
          <cell r="D434">
            <v>129.31</v>
          </cell>
          <cell r="E434">
            <v>8</v>
          </cell>
          <cell r="F434">
            <v>1034.48</v>
          </cell>
        </row>
        <row r="435">
          <cell r="A435">
            <v>10361625</v>
          </cell>
          <cell r="B435" t="str">
            <v>EASTMAN,AMELIA STAR</v>
          </cell>
          <cell r="C435">
            <v>40642953</v>
          </cell>
          <cell r="D435">
            <v>62.64</v>
          </cell>
          <cell r="E435">
            <v>40</v>
          </cell>
          <cell r="F435">
            <v>2505.6</v>
          </cell>
        </row>
        <row r="436">
          <cell r="A436">
            <v>10361628</v>
          </cell>
          <cell r="B436" t="str">
            <v>DUGGAN,BRENDAN M</v>
          </cell>
          <cell r="C436">
            <v>40642959</v>
          </cell>
          <cell r="D436">
            <v>60.58</v>
          </cell>
          <cell r="E436">
            <v>32</v>
          </cell>
          <cell r="F436">
            <v>1938.56</v>
          </cell>
        </row>
        <row r="437">
          <cell r="A437">
            <v>10361635</v>
          </cell>
          <cell r="B437" t="str">
            <v>OSBORNE,CHAD NEILSON</v>
          </cell>
          <cell r="C437">
            <v>40642951</v>
          </cell>
          <cell r="D437">
            <v>62.64</v>
          </cell>
          <cell r="E437">
            <v>16</v>
          </cell>
          <cell r="F437">
            <v>1002.24</v>
          </cell>
        </row>
        <row r="438">
          <cell r="A438">
            <v>10361639</v>
          </cell>
          <cell r="B438" t="str">
            <v>COFFEY,CHARLES STUART</v>
          </cell>
          <cell r="C438">
            <v>40642954</v>
          </cell>
          <cell r="D438">
            <v>48.18</v>
          </cell>
          <cell r="E438">
            <v>38</v>
          </cell>
          <cell r="F438">
            <v>1830.84</v>
          </cell>
        </row>
        <row r="439">
          <cell r="A439">
            <v>10361640</v>
          </cell>
          <cell r="B439" t="str">
            <v>STRONG,DAVID R</v>
          </cell>
          <cell r="C439">
            <v>40642983</v>
          </cell>
          <cell r="D439">
            <v>110.15</v>
          </cell>
          <cell r="E439">
            <v>8</v>
          </cell>
          <cell r="F439">
            <v>881.2</v>
          </cell>
        </row>
        <row r="440">
          <cell r="A440">
            <v>10361641</v>
          </cell>
          <cell r="B440" t="str">
            <v>ACKERMAN,WILLIAM JOSEPH</v>
          </cell>
          <cell r="C440">
            <v>40642979</v>
          </cell>
          <cell r="D440">
            <v>108.1</v>
          </cell>
          <cell r="E440">
            <v>26</v>
          </cell>
          <cell r="F440">
            <v>2810.6</v>
          </cell>
        </row>
        <row r="441">
          <cell r="A441">
            <v>10361643</v>
          </cell>
          <cell r="B441" t="str">
            <v>IBRAHIM,ISLAM MOHAMED</v>
          </cell>
          <cell r="C441">
            <v>40642992</v>
          </cell>
          <cell r="D441">
            <v>101.87</v>
          </cell>
          <cell r="E441">
            <v>5</v>
          </cell>
          <cell r="F441">
            <v>509.35</v>
          </cell>
        </row>
        <row r="442">
          <cell r="A442">
            <v>10361644</v>
          </cell>
          <cell r="B442" t="str">
            <v>MEASURES,STEPHANIE LEONARD</v>
          </cell>
          <cell r="C442">
            <v>40642969</v>
          </cell>
          <cell r="D442">
            <v>62.64</v>
          </cell>
          <cell r="E442">
            <v>8</v>
          </cell>
          <cell r="F442">
            <v>501.12</v>
          </cell>
        </row>
        <row r="443">
          <cell r="A443">
            <v>10361651</v>
          </cell>
          <cell r="B443" t="str">
            <v>YOON,JANET M</v>
          </cell>
          <cell r="C443">
            <v>40642975</v>
          </cell>
          <cell r="D443">
            <v>69.78</v>
          </cell>
          <cell r="E443">
            <v>40</v>
          </cell>
          <cell r="F443">
            <v>2791.2</v>
          </cell>
        </row>
        <row r="444">
          <cell r="A444">
            <v>10361663</v>
          </cell>
          <cell r="B444" t="str">
            <v>WATSON,STEPHANIE ANNE</v>
          </cell>
          <cell r="C444">
            <v>40642985</v>
          </cell>
          <cell r="D444">
            <v>35.58</v>
          </cell>
          <cell r="E444">
            <v>8</v>
          </cell>
          <cell r="F444">
            <v>284.64</v>
          </cell>
        </row>
        <row r="445">
          <cell r="A445">
            <v>10361669</v>
          </cell>
          <cell r="B445" t="str">
            <v>WING,DAVID R</v>
          </cell>
          <cell r="C445">
            <v>40643037</v>
          </cell>
          <cell r="D445">
            <v>40.5</v>
          </cell>
          <cell r="E445">
            <v>8</v>
          </cell>
          <cell r="F445">
            <v>324</v>
          </cell>
        </row>
        <row r="446">
          <cell r="A446">
            <v>10361680</v>
          </cell>
          <cell r="B446" t="str">
            <v>AGUILERA,CARLOS</v>
          </cell>
          <cell r="C446">
            <v>40643021</v>
          </cell>
          <cell r="D446">
            <v>26.96</v>
          </cell>
          <cell r="E446">
            <v>8</v>
          </cell>
          <cell r="F446">
            <v>215.68</v>
          </cell>
        </row>
        <row r="447">
          <cell r="A447">
            <v>10361693</v>
          </cell>
          <cell r="B447" t="str">
            <v>AHADIAN,FARSHAD M</v>
          </cell>
          <cell r="C447">
            <v>40643033</v>
          </cell>
          <cell r="D447">
            <v>100.38</v>
          </cell>
          <cell r="E447">
            <v>16</v>
          </cell>
          <cell r="F447">
            <v>1606.08</v>
          </cell>
        </row>
        <row r="448">
          <cell r="A448">
            <v>10361712</v>
          </cell>
          <cell r="B448" t="str">
            <v>CHEN,JEFFREY L</v>
          </cell>
          <cell r="C448">
            <v>40643055</v>
          </cell>
          <cell r="D448">
            <v>72.27</v>
          </cell>
          <cell r="E448">
            <v>16</v>
          </cell>
          <cell r="F448">
            <v>1156.32</v>
          </cell>
        </row>
        <row r="449">
          <cell r="A449">
            <v>10361721</v>
          </cell>
          <cell r="B449" t="str">
            <v>CHENG,YU-TSUN</v>
          </cell>
          <cell r="C449">
            <v>40643068</v>
          </cell>
          <cell r="D449">
            <v>59.53</v>
          </cell>
          <cell r="E449">
            <v>16</v>
          </cell>
          <cell r="F449">
            <v>952.48</v>
          </cell>
        </row>
        <row r="450">
          <cell r="A450">
            <v>10361725</v>
          </cell>
          <cell r="B450" t="str">
            <v>MOORE,KEVIN LAWRENCE</v>
          </cell>
          <cell r="C450">
            <v>40643073</v>
          </cell>
          <cell r="D450">
            <v>116.62</v>
          </cell>
          <cell r="E450">
            <v>8</v>
          </cell>
          <cell r="F450">
            <v>932.96</v>
          </cell>
        </row>
        <row r="451">
          <cell r="A451">
            <v>10361797</v>
          </cell>
          <cell r="B451" t="str">
            <v>CASTRO,NORMA</v>
          </cell>
          <cell r="C451">
            <v>40642701</v>
          </cell>
          <cell r="D451">
            <v>35.04</v>
          </cell>
          <cell r="E451">
            <v>8</v>
          </cell>
          <cell r="F451">
            <v>280.32</v>
          </cell>
        </row>
        <row r="452">
          <cell r="A452">
            <v>10361807</v>
          </cell>
          <cell r="B452" t="str">
            <v>YORE,JENNIFER BENTLEY</v>
          </cell>
          <cell r="C452">
            <v>40643369</v>
          </cell>
          <cell r="D452">
            <v>39.130000000000003</v>
          </cell>
          <cell r="E452">
            <v>8</v>
          </cell>
          <cell r="F452">
            <v>313.04000000000002</v>
          </cell>
        </row>
        <row r="453">
          <cell r="A453">
            <v>10361811</v>
          </cell>
          <cell r="B453" t="str">
            <v>HUANG,YUN-SAN</v>
          </cell>
          <cell r="C453">
            <v>40643646</v>
          </cell>
          <cell r="D453">
            <v>76.459999999999994</v>
          </cell>
          <cell r="E453">
            <v>8</v>
          </cell>
          <cell r="F453">
            <v>611.67999999999995</v>
          </cell>
        </row>
        <row r="454">
          <cell r="A454">
            <v>10361813</v>
          </cell>
          <cell r="B454" t="str">
            <v>TRAN,MINH HAI</v>
          </cell>
          <cell r="C454">
            <v>40643693</v>
          </cell>
          <cell r="D454">
            <v>61.59</v>
          </cell>
          <cell r="E454">
            <v>4</v>
          </cell>
          <cell r="F454">
            <v>246.36</v>
          </cell>
        </row>
        <row r="455">
          <cell r="A455">
            <v>10361832</v>
          </cell>
          <cell r="B455" t="str">
            <v>ASSI,SHADIA JENNIFER</v>
          </cell>
          <cell r="C455">
            <v>40646346</v>
          </cell>
          <cell r="D455">
            <v>31.27</v>
          </cell>
          <cell r="E455">
            <v>16</v>
          </cell>
          <cell r="F455">
            <v>500.32</v>
          </cell>
        </row>
        <row r="456">
          <cell r="A456">
            <v>10361839</v>
          </cell>
          <cell r="B456" t="str">
            <v>GREENE,JACQUELINE JOY</v>
          </cell>
          <cell r="C456">
            <v>40647919</v>
          </cell>
          <cell r="D456">
            <v>70.069999999999993</v>
          </cell>
          <cell r="E456">
            <v>8</v>
          </cell>
          <cell r="F456">
            <v>560.55999999999995</v>
          </cell>
        </row>
        <row r="457">
          <cell r="A457">
            <v>10361846</v>
          </cell>
          <cell r="B457" t="str">
            <v>BRODERICK,RYAN</v>
          </cell>
          <cell r="C457">
            <v>40649453</v>
          </cell>
          <cell r="D457">
            <v>70.069999999999993</v>
          </cell>
          <cell r="E457">
            <v>8</v>
          </cell>
          <cell r="F457">
            <v>560.55999999999995</v>
          </cell>
        </row>
        <row r="458">
          <cell r="A458">
            <v>10361847</v>
          </cell>
          <cell r="B458" t="str">
            <v>BOYS,JOSHUA A</v>
          </cell>
          <cell r="C458">
            <v>40649362</v>
          </cell>
          <cell r="D458">
            <v>87.6</v>
          </cell>
          <cell r="E458">
            <v>8</v>
          </cell>
          <cell r="F458">
            <v>700.8</v>
          </cell>
        </row>
        <row r="459">
          <cell r="A459">
            <v>10361862</v>
          </cell>
          <cell r="B459" t="str">
            <v>DUNN-PIRIO,ANASTASIE MARIE</v>
          </cell>
          <cell r="C459">
            <v>40651067</v>
          </cell>
          <cell r="D459">
            <v>53.35</v>
          </cell>
          <cell r="E459">
            <v>8</v>
          </cell>
          <cell r="F459">
            <v>426.8</v>
          </cell>
        </row>
        <row r="460">
          <cell r="A460">
            <v>10361864</v>
          </cell>
          <cell r="B460" t="str">
            <v>CIOBANU,COSMINA SONIA</v>
          </cell>
          <cell r="C460">
            <v>40651427</v>
          </cell>
          <cell r="D460">
            <v>110.15</v>
          </cell>
          <cell r="E460">
            <v>16</v>
          </cell>
          <cell r="F460">
            <v>1762.4</v>
          </cell>
        </row>
        <row r="461">
          <cell r="A461">
            <v>10361873</v>
          </cell>
          <cell r="B461" t="str">
            <v>LIU,XIAO</v>
          </cell>
          <cell r="C461">
            <v>40665401</v>
          </cell>
          <cell r="D461">
            <v>62.26</v>
          </cell>
          <cell r="E461">
            <v>64</v>
          </cell>
          <cell r="F461">
            <v>3984.64</v>
          </cell>
        </row>
        <row r="462">
          <cell r="A462">
            <v>10361876</v>
          </cell>
          <cell r="B462" t="str">
            <v>LEE,DAVID JIN</v>
          </cell>
          <cell r="C462">
            <v>40643084</v>
          </cell>
          <cell r="D462">
            <v>53.35</v>
          </cell>
          <cell r="E462">
            <v>8</v>
          </cell>
          <cell r="F462">
            <v>426.8</v>
          </cell>
        </row>
        <row r="463">
          <cell r="A463">
            <v>10361879</v>
          </cell>
          <cell r="B463" t="str">
            <v>HOU,HUIYUAN</v>
          </cell>
          <cell r="C463">
            <v>40643085</v>
          </cell>
          <cell r="D463">
            <v>35.58</v>
          </cell>
          <cell r="E463">
            <v>16</v>
          </cell>
          <cell r="F463">
            <v>569.28</v>
          </cell>
        </row>
        <row r="464">
          <cell r="A464">
            <v>10361883</v>
          </cell>
          <cell r="B464" t="str">
            <v>ALBO,MICHAEL E</v>
          </cell>
          <cell r="C464">
            <v>40643100</v>
          </cell>
          <cell r="D464">
            <v>127.63</v>
          </cell>
          <cell r="E464">
            <v>8</v>
          </cell>
          <cell r="F464">
            <v>1021.04</v>
          </cell>
        </row>
        <row r="465">
          <cell r="A465">
            <v>10361885</v>
          </cell>
          <cell r="B465" t="str">
            <v>DUONG,THU ANH</v>
          </cell>
          <cell r="C465">
            <v>40643115</v>
          </cell>
          <cell r="D465">
            <v>79.02</v>
          </cell>
          <cell r="E465">
            <v>8</v>
          </cell>
          <cell r="F465">
            <v>632.16</v>
          </cell>
        </row>
        <row r="466">
          <cell r="A466">
            <v>10361886</v>
          </cell>
          <cell r="B466" t="str">
            <v>ANAND,GOBIND SINGH</v>
          </cell>
          <cell r="C466">
            <v>40643092</v>
          </cell>
          <cell r="D466">
            <v>80.510000000000005</v>
          </cell>
          <cell r="E466">
            <v>7</v>
          </cell>
          <cell r="F466">
            <v>563.57000000000005</v>
          </cell>
        </row>
        <row r="467">
          <cell r="A467">
            <v>10361888</v>
          </cell>
          <cell r="B467" t="str">
            <v>JACOBS,KATHLEEN ELIZABETH</v>
          </cell>
          <cell r="C467">
            <v>40643093</v>
          </cell>
          <cell r="D467">
            <v>156.03</v>
          </cell>
          <cell r="E467">
            <v>6</v>
          </cell>
          <cell r="F467">
            <v>936.18000000000006</v>
          </cell>
        </row>
        <row r="468">
          <cell r="A468">
            <v>10361891</v>
          </cell>
          <cell r="B468" t="str">
            <v>LEE,BEGEM</v>
          </cell>
          <cell r="C468">
            <v>40643094</v>
          </cell>
          <cell r="D468">
            <v>53.35</v>
          </cell>
          <cell r="E468">
            <v>15</v>
          </cell>
          <cell r="F468">
            <v>800.25</v>
          </cell>
        </row>
        <row r="469">
          <cell r="A469">
            <v>10361897</v>
          </cell>
          <cell r="B469" t="str">
            <v>CIDAMBI,EMILY OSBORN</v>
          </cell>
          <cell r="C469">
            <v>40643097</v>
          </cell>
          <cell r="D469">
            <v>87.6</v>
          </cell>
          <cell r="E469">
            <v>24</v>
          </cell>
          <cell r="F469">
            <v>2102.3999999999996</v>
          </cell>
        </row>
        <row r="470">
          <cell r="A470">
            <v>10361900</v>
          </cell>
          <cell r="B470" t="str">
            <v>SAID,ENGY TADROS</v>
          </cell>
          <cell r="C470">
            <v>40643103</v>
          </cell>
          <cell r="D470">
            <v>68.680000000000007</v>
          </cell>
          <cell r="E470">
            <v>16</v>
          </cell>
          <cell r="F470">
            <v>1098.8800000000001</v>
          </cell>
        </row>
        <row r="471">
          <cell r="A471">
            <v>10361901</v>
          </cell>
          <cell r="B471" t="str">
            <v>SCHNEIDER,JEREMY ADAM</v>
          </cell>
          <cell r="C471">
            <v>40643117</v>
          </cell>
          <cell r="D471">
            <v>62.88</v>
          </cell>
          <cell r="E471">
            <v>6</v>
          </cell>
          <cell r="F471">
            <v>377.28000000000003</v>
          </cell>
        </row>
        <row r="472">
          <cell r="A472">
            <v>10361902</v>
          </cell>
          <cell r="B472" t="str">
            <v>KWONG,SIU SHAN</v>
          </cell>
          <cell r="C472">
            <v>40712142</v>
          </cell>
          <cell r="D472">
            <v>30.65</v>
          </cell>
          <cell r="E472">
            <v>177.5</v>
          </cell>
          <cell r="F472">
            <v>5440.375</v>
          </cell>
        </row>
        <row r="473">
          <cell r="A473">
            <v>10361903</v>
          </cell>
          <cell r="B473" t="str">
            <v>YEUNG,KAY T</v>
          </cell>
          <cell r="C473">
            <v>40643106</v>
          </cell>
          <cell r="D473">
            <v>45.33</v>
          </cell>
          <cell r="E473">
            <v>32</v>
          </cell>
          <cell r="F473">
            <v>1450.56</v>
          </cell>
        </row>
        <row r="474">
          <cell r="A474">
            <v>10361904</v>
          </cell>
          <cell r="B474" t="str">
            <v>ALDECOA,RAMON J</v>
          </cell>
          <cell r="C474">
            <v>40643105</v>
          </cell>
          <cell r="D474">
            <v>34.1</v>
          </cell>
          <cell r="E474">
            <v>8</v>
          </cell>
          <cell r="F474">
            <v>272.8</v>
          </cell>
        </row>
        <row r="475">
          <cell r="A475">
            <v>10361912</v>
          </cell>
          <cell r="B475" t="str">
            <v>ORR,JEREMY ELLIOT</v>
          </cell>
          <cell r="C475">
            <v>40643142</v>
          </cell>
          <cell r="D475">
            <v>75.790000000000006</v>
          </cell>
          <cell r="E475">
            <v>8</v>
          </cell>
          <cell r="F475">
            <v>606.32000000000005</v>
          </cell>
        </row>
        <row r="476">
          <cell r="A476">
            <v>10361916</v>
          </cell>
          <cell r="B476" t="str">
            <v>JACOBS,MARNI BETH</v>
          </cell>
          <cell r="C476">
            <v>40643127</v>
          </cell>
          <cell r="D476">
            <v>55.08</v>
          </cell>
          <cell r="E476">
            <v>8</v>
          </cell>
          <cell r="F476">
            <v>440.64</v>
          </cell>
        </row>
        <row r="477">
          <cell r="A477">
            <v>10361919</v>
          </cell>
          <cell r="B477" t="str">
            <v>BRYL,AMY WILLIAMS</v>
          </cell>
          <cell r="C477">
            <v>40643128</v>
          </cell>
          <cell r="D477">
            <v>65.09</v>
          </cell>
          <cell r="E477">
            <v>7</v>
          </cell>
          <cell r="F477">
            <v>455.63</v>
          </cell>
        </row>
        <row r="478">
          <cell r="A478">
            <v>10361931</v>
          </cell>
          <cell r="B478" t="str">
            <v>NOBLE,MADISON LOUISE</v>
          </cell>
          <cell r="C478">
            <v>40643149</v>
          </cell>
          <cell r="D478">
            <v>33.590000000000003</v>
          </cell>
          <cell r="E478">
            <v>8</v>
          </cell>
          <cell r="F478">
            <v>268.72000000000003</v>
          </cell>
        </row>
        <row r="479">
          <cell r="A479">
            <v>10361937</v>
          </cell>
          <cell r="B479" t="str">
            <v>BELL,JOHN FREDRICK</v>
          </cell>
          <cell r="C479">
            <v>40643156</v>
          </cell>
          <cell r="D479">
            <v>117.47</v>
          </cell>
          <cell r="E479">
            <v>8</v>
          </cell>
          <cell r="F479">
            <v>939.76</v>
          </cell>
        </row>
        <row r="480">
          <cell r="A480">
            <v>10361940</v>
          </cell>
          <cell r="B480" t="str">
            <v>HSIEH,TUNG-CHIN</v>
          </cell>
          <cell r="C480">
            <v>40643157</v>
          </cell>
          <cell r="D480">
            <v>88.6</v>
          </cell>
          <cell r="E480">
            <v>8</v>
          </cell>
          <cell r="F480">
            <v>708.8</v>
          </cell>
        </row>
        <row r="481">
          <cell r="A481">
            <v>10361959</v>
          </cell>
          <cell r="B481" t="str">
            <v>WANG,JINZHAO</v>
          </cell>
          <cell r="C481" t="str">
            <v>(blank)</v>
          </cell>
          <cell r="D481" t="str">
            <v>(blank)</v>
          </cell>
          <cell r="E481">
            <v>8</v>
          </cell>
          <cell r="F481" t="e">
            <v>#VALUE!</v>
          </cell>
        </row>
        <row r="482">
          <cell r="A482">
            <v>10361960</v>
          </cell>
          <cell r="B482" t="str">
            <v>SUN,JESSICA YUELIN</v>
          </cell>
          <cell r="C482">
            <v>40643192</v>
          </cell>
          <cell r="D482">
            <v>30.69</v>
          </cell>
          <cell r="E482">
            <v>8</v>
          </cell>
          <cell r="F482">
            <v>245.52</v>
          </cell>
        </row>
        <row r="483">
          <cell r="A483">
            <v>10361965</v>
          </cell>
          <cell r="B483" t="str">
            <v>MURPHY,JAMES D</v>
          </cell>
          <cell r="C483">
            <v>40663837</v>
          </cell>
          <cell r="D483">
            <v>0</v>
          </cell>
          <cell r="E483">
            <v>8</v>
          </cell>
          <cell r="F483">
            <v>0</v>
          </cell>
        </row>
        <row r="484">
          <cell r="A484">
            <v>10361969</v>
          </cell>
          <cell r="B484" t="str">
            <v>ANDERSON,CHERYL ANN MARIE</v>
          </cell>
          <cell r="C484">
            <v>40663839</v>
          </cell>
          <cell r="D484">
            <v>0</v>
          </cell>
          <cell r="E484">
            <v>8</v>
          </cell>
          <cell r="F484">
            <v>0</v>
          </cell>
        </row>
        <row r="485">
          <cell r="A485">
            <v>10361970</v>
          </cell>
          <cell r="B485" t="str">
            <v>HERNANDEZ,ANNEL CARMEN</v>
          </cell>
          <cell r="C485">
            <v>40643189</v>
          </cell>
          <cell r="D485">
            <v>41.01</v>
          </cell>
          <cell r="E485">
            <v>12</v>
          </cell>
          <cell r="F485">
            <v>492.12</v>
          </cell>
        </row>
        <row r="486">
          <cell r="A486">
            <v>10361976</v>
          </cell>
          <cell r="B486" t="str">
            <v>HILL,DEANNA LYNN KASPERSKI</v>
          </cell>
          <cell r="C486">
            <v>40643203</v>
          </cell>
          <cell r="D486">
            <v>81.77</v>
          </cell>
          <cell r="E486">
            <v>7</v>
          </cell>
          <cell r="F486">
            <v>572.39</v>
          </cell>
        </row>
        <row r="487">
          <cell r="A487">
            <v>10361988</v>
          </cell>
          <cell r="B487" t="str">
            <v>FERNANDEZ,JORGE A</v>
          </cell>
          <cell r="C487">
            <v>40643222</v>
          </cell>
          <cell r="D487">
            <v>75.53</v>
          </cell>
          <cell r="E487">
            <v>24</v>
          </cell>
          <cell r="F487">
            <v>1812.72</v>
          </cell>
        </row>
        <row r="488">
          <cell r="A488">
            <v>10361999</v>
          </cell>
          <cell r="B488" t="str">
            <v>GARDINER,MICHAEL ALEXANDER</v>
          </cell>
          <cell r="C488">
            <v>40651869</v>
          </cell>
          <cell r="D488">
            <v>61.59</v>
          </cell>
          <cell r="E488">
            <v>7</v>
          </cell>
          <cell r="F488">
            <v>431.13</v>
          </cell>
        </row>
        <row r="489">
          <cell r="A489">
            <v>10362009</v>
          </cell>
          <cell r="B489" t="str">
            <v>JENKINS,WILLOUGH A</v>
          </cell>
          <cell r="C489">
            <v>40653516</v>
          </cell>
          <cell r="D489">
            <v>142.18</v>
          </cell>
          <cell r="E489">
            <v>6</v>
          </cell>
          <cell r="F489">
            <v>853.08</v>
          </cell>
        </row>
        <row r="490">
          <cell r="A490">
            <v>10362010</v>
          </cell>
          <cell r="B490" t="str">
            <v>CAMARGO,MARIA F</v>
          </cell>
          <cell r="C490">
            <v>40653785</v>
          </cell>
          <cell r="D490">
            <v>31.53</v>
          </cell>
          <cell r="E490">
            <v>8</v>
          </cell>
          <cell r="F490">
            <v>252.24</v>
          </cell>
        </row>
        <row r="491">
          <cell r="A491">
            <v>10362017</v>
          </cell>
          <cell r="B491" t="str">
            <v>KONERSMAN,CHAMINDRA</v>
          </cell>
          <cell r="C491">
            <v>40654190</v>
          </cell>
          <cell r="D491">
            <v>62.64</v>
          </cell>
          <cell r="E491">
            <v>8</v>
          </cell>
          <cell r="F491">
            <v>501.12</v>
          </cell>
        </row>
        <row r="492">
          <cell r="A492">
            <v>10362021</v>
          </cell>
          <cell r="B492" t="str">
            <v>LANGE,STEPHAN</v>
          </cell>
          <cell r="C492">
            <v>40654473</v>
          </cell>
          <cell r="D492">
            <v>59.53</v>
          </cell>
          <cell r="E492">
            <v>4</v>
          </cell>
          <cell r="F492">
            <v>238.12</v>
          </cell>
        </row>
        <row r="493">
          <cell r="A493">
            <v>10362028</v>
          </cell>
          <cell r="B493" t="str">
            <v>MEITZEN,SARA E</v>
          </cell>
          <cell r="C493">
            <v>40655751</v>
          </cell>
          <cell r="D493">
            <v>61.59</v>
          </cell>
          <cell r="E493">
            <v>16</v>
          </cell>
          <cell r="F493">
            <v>985.44</v>
          </cell>
        </row>
        <row r="494">
          <cell r="A494">
            <v>10362029</v>
          </cell>
          <cell r="B494" t="str">
            <v>MAGINOT-CHESHER,TAMARA RACHEL</v>
          </cell>
          <cell r="C494">
            <v>40655162</v>
          </cell>
          <cell r="D494">
            <v>59.87</v>
          </cell>
          <cell r="E494">
            <v>8</v>
          </cell>
          <cell r="F494">
            <v>478.96</v>
          </cell>
        </row>
        <row r="495">
          <cell r="A495">
            <v>10362030</v>
          </cell>
          <cell r="B495" t="str">
            <v>MERRILL,SARAH E</v>
          </cell>
          <cell r="C495">
            <v>40655821</v>
          </cell>
          <cell r="D495">
            <v>59.53</v>
          </cell>
          <cell r="E495">
            <v>8</v>
          </cell>
          <cell r="F495">
            <v>476.24</v>
          </cell>
        </row>
        <row r="496">
          <cell r="A496">
            <v>10362034</v>
          </cell>
          <cell r="B496" t="str">
            <v>MILLS,PAUL J</v>
          </cell>
          <cell r="C496">
            <v>40655972</v>
          </cell>
          <cell r="D496">
            <v>126.96</v>
          </cell>
          <cell r="E496">
            <v>50.5</v>
          </cell>
          <cell r="F496">
            <v>6411.48</v>
          </cell>
        </row>
        <row r="497">
          <cell r="A497">
            <v>10362036</v>
          </cell>
          <cell r="B497" t="str">
            <v>MOSE,EVANGELINE SARI</v>
          </cell>
          <cell r="C497">
            <v>40656219</v>
          </cell>
          <cell r="D497">
            <v>34.869999999999997</v>
          </cell>
          <cell r="E497">
            <v>8</v>
          </cell>
          <cell r="F497">
            <v>278.95999999999998</v>
          </cell>
        </row>
        <row r="498">
          <cell r="A498">
            <v>10362047</v>
          </cell>
          <cell r="B498" t="str">
            <v>RECK-PETERSON,SAMARA L</v>
          </cell>
          <cell r="C498">
            <v>40722486</v>
          </cell>
          <cell r="D498">
            <v>0</v>
          </cell>
          <cell r="E498">
            <v>8</v>
          </cell>
          <cell r="F498">
            <v>0</v>
          </cell>
        </row>
        <row r="499">
          <cell r="A499">
            <v>10362047</v>
          </cell>
          <cell r="B499" t="str">
            <v>RECK-PETERSON,SAMARA L</v>
          </cell>
          <cell r="C499" t="str">
            <v>(blank)</v>
          </cell>
          <cell r="D499" t="str">
            <v>(blank)</v>
          </cell>
          <cell r="E499">
            <v>168</v>
          </cell>
          <cell r="F499" t="e">
            <v>#VALUE!</v>
          </cell>
        </row>
        <row r="500">
          <cell r="A500">
            <v>10362063</v>
          </cell>
          <cell r="B500" t="str">
            <v>SIRLIN,CLAUDE B</v>
          </cell>
          <cell r="C500">
            <v>40659595</v>
          </cell>
          <cell r="D500">
            <v>0</v>
          </cell>
          <cell r="E500">
            <v>8</v>
          </cell>
          <cell r="F500">
            <v>0</v>
          </cell>
        </row>
        <row r="501">
          <cell r="A501">
            <v>10362077</v>
          </cell>
          <cell r="B501" t="str">
            <v>SUBRAMONY,RACHNA</v>
          </cell>
          <cell r="C501">
            <v>40660601</v>
          </cell>
          <cell r="D501">
            <v>59.84</v>
          </cell>
          <cell r="E501">
            <v>144</v>
          </cell>
          <cell r="F501">
            <v>8616.9600000000009</v>
          </cell>
        </row>
        <row r="502">
          <cell r="A502">
            <v>10362104</v>
          </cell>
          <cell r="B502" t="str">
            <v>RASTOGI,MONIKA</v>
          </cell>
          <cell r="C502">
            <v>40648696</v>
          </cell>
          <cell r="D502">
            <v>35.04</v>
          </cell>
          <cell r="E502">
            <v>40</v>
          </cell>
          <cell r="F502">
            <v>1401.6</v>
          </cell>
        </row>
        <row r="503">
          <cell r="A503">
            <v>10362108</v>
          </cell>
          <cell r="B503" t="str">
            <v>ABRAHAM,PETER FAWZI</v>
          </cell>
          <cell r="C503">
            <v>40648713</v>
          </cell>
          <cell r="D503">
            <v>30.04</v>
          </cell>
          <cell r="E503">
            <v>40</v>
          </cell>
          <cell r="F503">
            <v>1201.5999999999999</v>
          </cell>
        </row>
        <row r="504">
          <cell r="A504">
            <v>10362118</v>
          </cell>
          <cell r="B504" t="str">
            <v>MACARAEG,LAUREN EILLEN</v>
          </cell>
          <cell r="C504">
            <v>40648728</v>
          </cell>
          <cell r="D504">
            <v>32.46</v>
          </cell>
          <cell r="E504">
            <v>40</v>
          </cell>
          <cell r="F504">
            <v>1298.4000000000001</v>
          </cell>
        </row>
        <row r="505">
          <cell r="A505">
            <v>10362122</v>
          </cell>
          <cell r="B505" t="str">
            <v>KRAMER,ANDREW WILLIAM</v>
          </cell>
          <cell r="C505">
            <v>40648735</v>
          </cell>
          <cell r="D505">
            <v>32.46</v>
          </cell>
          <cell r="E505">
            <v>40</v>
          </cell>
          <cell r="F505">
            <v>1298.4000000000001</v>
          </cell>
        </row>
        <row r="506">
          <cell r="A506">
            <v>10362139</v>
          </cell>
          <cell r="B506" t="str">
            <v>NGUYEN,CHRISTINE</v>
          </cell>
          <cell r="C506">
            <v>40643255</v>
          </cell>
          <cell r="D506">
            <v>101.26</v>
          </cell>
          <cell r="E506">
            <v>8</v>
          </cell>
          <cell r="F506">
            <v>810.08</v>
          </cell>
        </row>
        <row r="507">
          <cell r="A507">
            <v>10362168</v>
          </cell>
          <cell r="B507" t="str">
            <v>LE,JOAN TAN</v>
          </cell>
          <cell r="C507">
            <v>40643279</v>
          </cell>
          <cell r="D507">
            <v>75.97</v>
          </cell>
          <cell r="E507">
            <v>12</v>
          </cell>
          <cell r="F507">
            <v>911.64</v>
          </cell>
        </row>
        <row r="508">
          <cell r="A508">
            <v>10362175</v>
          </cell>
          <cell r="B508" t="str">
            <v>CHANG,GEOFFREY A</v>
          </cell>
          <cell r="C508">
            <v>40643315</v>
          </cell>
          <cell r="D508">
            <v>110.15</v>
          </cell>
          <cell r="E508">
            <v>16</v>
          </cell>
          <cell r="F508">
            <v>1762.4</v>
          </cell>
        </row>
        <row r="509">
          <cell r="A509">
            <v>10362178</v>
          </cell>
          <cell r="B509" t="str">
            <v>ALLISON,MATTHEW AUBREY</v>
          </cell>
          <cell r="C509">
            <v>40643320</v>
          </cell>
          <cell r="D509">
            <v>0</v>
          </cell>
          <cell r="E509">
            <v>5</v>
          </cell>
          <cell r="F509">
            <v>0</v>
          </cell>
        </row>
        <row r="510">
          <cell r="A510">
            <v>10362184</v>
          </cell>
          <cell r="B510" t="str">
            <v>ALPERIN,MARIANN</v>
          </cell>
          <cell r="C510">
            <v>40730432</v>
          </cell>
          <cell r="D510">
            <v>0</v>
          </cell>
          <cell r="E510">
            <v>8</v>
          </cell>
          <cell r="F510">
            <v>0</v>
          </cell>
        </row>
        <row r="511">
          <cell r="A511">
            <v>10362188</v>
          </cell>
          <cell r="B511" t="str">
            <v>LEE,CHANG-WOOK</v>
          </cell>
          <cell r="C511">
            <v>40643317</v>
          </cell>
          <cell r="D511">
            <v>35.58</v>
          </cell>
          <cell r="E511">
            <v>16</v>
          </cell>
          <cell r="F511">
            <v>569.28</v>
          </cell>
        </row>
        <row r="512">
          <cell r="A512">
            <v>10362190</v>
          </cell>
          <cell r="B512" t="str">
            <v>GUPTA,SAMIR</v>
          </cell>
          <cell r="C512">
            <v>40663843</v>
          </cell>
          <cell r="D512">
            <v>0</v>
          </cell>
          <cell r="E512">
            <v>6</v>
          </cell>
          <cell r="F512">
            <v>0</v>
          </cell>
        </row>
        <row r="513">
          <cell r="A513">
            <v>10362191</v>
          </cell>
          <cell r="B513" t="str">
            <v>KIM,JUYOUN</v>
          </cell>
          <cell r="C513">
            <v>40713284</v>
          </cell>
          <cell r="D513">
            <v>32.79</v>
          </cell>
          <cell r="E513">
            <v>8</v>
          </cell>
          <cell r="F513">
            <v>262.32</v>
          </cell>
        </row>
        <row r="514">
          <cell r="A514">
            <v>10362194</v>
          </cell>
          <cell r="B514" t="str">
            <v>REN,JIE</v>
          </cell>
          <cell r="C514">
            <v>40643298</v>
          </cell>
          <cell r="D514">
            <v>29.71</v>
          </cell>
          <cell r="E514">
            <v>8</v>
          </cell>
          <cell r="F514">
            <v>237.68</v>
          </cell>
        </row>
        <row r="515">
          <cell r="A515">
            <v>10362203</v>
          </cell>
          <cell r="B515" t="str">
            <v>PRINCE,LAWRENCE STEPHEN</v>
          </cell>
          <cell r="C515">
            <v>40643334</v>
          </cell>
          <cell r="D515">
            <v>217.67</v>
          </cell>
          <cell r="E515">
            <v>8</v>
          </cell>
          <cell r="F515">
            <v>1741.36</v>
          </cell>
        </row>
        <row r="516">
          <cell r="A516">
            <v>10362207</v>
          </cell>
          <cell r="B516" t="str">
            <v>ALAGIRI,MADHU</v>
          </cell>
          <cell r="C516">
            <v>40643326</v>
          </cell>
          <cell r="D516">
            <v>102.73</v>
          </cell>
          <cell r="E516">
            <v>8</v>
          </cell>
          <cell r="F516">
            <v>821.84</v>
          </cell>
        </row>
        <row r="517">
          <cell r="A517">
            <v>10362210</v>
          </cell>
          <cell r="B517" t="str">
            <v>PRATT,DEXTER</v>
          </cell>
          <cell r="C517">
            <v>40643333</v>
          </cell>
          <cell r="D517">
            <v>91.08</v>
          </cell>
          <cell r="E517">
            <v>8</v>
          </cell>
          <cell r="F517">
            <v>728.64</v>
          </cell>
        </row>
        <row r="518">
          <cell r="A518">
            <v>10362228</v>
          </cell>
          <cell r="B518" t="str">
            <v>LIU,GRACE Y</v>
          </cell>
          <cell r="C518">
            <v>40643357</v>
          </cell>
          <cell r="D518">
            <v>38.44</v>
          </cell>
          <cell r="E518">
            <v>8</v>
          </cell>
          <cell r="F518">
            <v>307.52</v>
          </cell>
        </row>
        <row r="519">
          <cell r="A519">
            <v>10362247</v>
          </cell>
          <cell r="B519" t="str">
            <v>YEUNG,HEIDI N</v>
          </cell>
          <cell r="C519">
            <v>40643401</v>
          </cell>
          <cell r="D519">
            <v>109.37</v>
          </cell>
          <cell r="E519">
            <v>8</v>
          </cell>
          <cell r="F519">
            <v>874.96</v>
          </cell>
        </row>
        <row r="520">
          <cell r="A520">
            <v>10362250</v>
          </cell>
          <cell r="B520" t="str">
            <v>KIM,ALEXANDER SUNGWON</v>
          </cell>
          <cell r="C520">
            <v>40643382</v>
          </cell>
          <cell r="D520">
            <v>69.59</v>
          </cell>
          <cell r="E520">
            <v>8</v>
          </cell>
          <cell r="F520">
            <v>556.72</v>
          </cell>
        </row>
        <row r="521">
          <cell r="A521">
            <v>10362259</v>
          </cell>
          <cell r="B521" t="str">
            <v>SANDOVAL,SELINA MARIE</v>
          </cell>
          <cell r="C521">
            <v>40648744</v>
          </cell>
          <cell r="D521">
            <v>33.78</v>
          </cell>
          <cell r="E521">
            <v>32</v>
          </cell>
          <cell r="F521">
            <v>1080.96</v>
          </cell>
        </row>
        <row r="522">
          <cell r="A522">
            <v>10362261</v>
          </cell>
          <cell r="B522" t="str">
            <v>ANG,MICHAEL JOSEPH MING</v>
          </cell>
          <cell r="C522">
            <v>40648749</v>
          </cell>
          <cell r="D522">
            <v>33.78</v>
          </cell>
          <cell r="E522">
            <v>8</v>
          </cell>
          <cell r="F522">
            <v>270.24</v>
          </cell>
        </row>
        <row r="523">
          <cell r="A523">
            <v>10362262</v>
          </cell>
          <cell r="B523" t="str">
            <v>PHAN,RYAN HUY-THAI</v>
          </cell>
          <cell r="C523">
            <v>40648752</v>
          </cell>
          <cell r="D523">
            <v>33.78</v>
          </cell>
          <cell r="E523">
            <v>8</v>
          </cell>
          <cell r="F523">
            <v>270.24</v>
          </cell>
        </row>
        <row r="524">
          <cell r="A524">
            <v>10362331</v>
          </cell>
          <cell r="B524" t="str">
            <v>LOUIE,CHRISTOPHER ERIC</v>
          </cell>
          <cell r="C524">
            <v>40648899</v>
          </cell>
          <cell r="D524">
            <v>29.08</v>
          </cell>
          <cell r="E524">
            <v>40</v>
          </cell>
          <cell r="F524">
            <v>1163.1999999999998</v>
          </cell>
        </row>
        <row r="525">
          <cell r="A525">
            <v>10362333</v>
          </cell>
          <cell r="B525" t="str">
            <v>PEREZ,SEAN ANTHONY</v>
          </cell>
          <cell r="C525">
            <v>40648900</v>
          </cell>
          <cell r="D525">
            <v>29.08</v>
          </cell>
          <cell r="E525">
            <v>40</v>
          </cell>
          <cell r="F525">
            <v>1163.1999999999998</v>
          </cell>
        </row>
        <row r="526">
          <cell r="A526">
            <v>10362355</v>
          </cell>
          <cell r="B526" t="str">
            <v>WAGNER,ALLISON FRANCES</v>
          </cell>
          <cell r="C526">
            <v>40648929</v>
          </cell>
          <cell r="D526">
            <v>23.09</v>
          </cell>
          <cell r="E526">
            <v>8</v>
          </cell>
          <cell r="F526">
            <v>184.72</v>
          </cell>
        </row>
        <row r="527">
          <cell r="A527">
            <v>10362356</v>
          </cell>
          <cell r="B527" t="str">
            <v>MENDEZ,KRISTINA CARMEN</v>
          </cell>
          <cell r="C527">
            <v>40648935</v>
          </cell>
          <cell r="D527">
            <v>22.99</v>
          </cell>
          <cell r="E527">
            <v>8</v>
          </cell>
          <cell r="F527">
            <v>183.92</v>
          </cell>
        </row>
        <row r="528">
          <cell r="A528">
            <v>10362387</v>
          </cell>
          <cell r="B528" t="str">
            <v>ROMA,ANDRES ANIBAL</v>
          </cell>
          <cell r="C528">
            <v>40658397</v>
          </cell>
          <cell r="D528">
            <v>158.05000000000001</v>
          </cell>
          <cell r="E528">
            <v>8</v>
          </cell>
          <cell r="F528">
            <v>1264.4000000000001</v>
          </cell>
        </row>
        <row r="529">
          <cell r="A529">
            <v>10362421</v>
          </cell>
          <cell r="B529" t="str">
            <v>ROSE,BRENTON SHANE</v>
          </cell>
          <cell r="C529">
            <v>40658442</v>
          </cell>
          <cell r="D529">
            <v>149.9</v>
          </cell>
          <cell r="E529">
            <v>24</v>
          </cell>
          <cell r="F529">
            <v>3597.6000000000004</v>
          </cell>
        </row>
        <row r="530">
          <cell r="A530">
            <v>10362439</v>
          </cell>
          <cell r="B530" t="str">
            <v>ROSEN,REBECCA LAURA</v>
          </cell>
          <cell r="C530">
            <v>40658460</v>
          </cell>
          <cell r="D530">
            <v>65.8</v>
          </cell>
          <cell r="E530">
            <v>8</v>
          </cell>
          <cell r="F530">
            <v>526.4</v>
          </cell>
        </row>
        <row r="531">
          <cell r="A531">
            <v>10362446</v>
          </cell>
          <cell r="B531" t="str">
            <v>LAMPLEY,ELIZABETH KO</v>
          </cell>
          <cell r="C531">
            <v>40658464</v>
          </cell>
          <cell r="D531">
            <v>36.020000000000003</v>
          </cell>
          <cell r="E531">
            <v>8</v>
          </cell>
          <cell r="F531">
            <v>288.16000000000003</v>
          </cell>
        </row>
        <row r="532">
          <cell r="A532">
            <v>10362447</v>
          </cell>
          <cell r="B532" t="str">
            <v>ROSENBLUM,ELIZABETH</v>
          </cell>
          <cell r="C532">
            <v>40658477</v>
          </cell>
          <cell r="D532">
            <v>86.97</v>
          </cell>
          <cell r="E532">
            <v>8</v>
          </cell>
          <cell r="F532">
            <v>695.76</v>
          </cell>
        </row>
        <row r="533">
          <cell r="A533">
            <v>10362448</v>
          </cell>
          <cell r="B533" t="str">
            <v>ROSENZWEIG,EPHRON SOLOMON</v>
          </cell>
          <cell r="C533">
            <v>40658473</v>
          </cell>
          <cell r="D533">
            <v>67.05</v>
          </cell>
          <cell r="E533">
            <v>16</v>
          </cell>
          <cell r="F533">
            <v>1072.8</v>
          </cell>
        </row>
        <row r="534">
          <cell r="A534">
            <v>10362460</v>
          </cell>
          <cell r="B534" t="str">
            <v>ROSS,ROBERT SCOTT</v>
          </cell>
          <cell r="C534">
            <v>40658538</v>
          </cell>
          <cell r="D534">
            <v>0</v>
          </cell>
          <cell r="E534">
            <v>7</v>
          </cell>
          <cell r="F534">
            <v>0</v>
          </cell>
        </row>
        <row r="535">
          <cell r="A535">
            <v>10362461</v>
          </cell>
          <cell r="B535" t="str">
            <v>ROTH,DAVID M</v>
          </cell>
          <cell r="C535">
            <v>40658495</v>
          </cell>
          <cell r="D535">
            <v>116.04</v>
          </cell>
          <cell r="E535">
            <v>8</v>
          </cell>
          <cell r="F535">
            <v>928.32</v>
          </cell>
        </row>
        <row r="536">
          <cell r="A536">
            <v>10362462</v>
          </cell>
          <cell r="B536" t="str">
            <v>BRAUNSCHWEIG,FELICIA</v>
          </cell>
          <cell r="C536">
            <v>40658496</v>
          </cell>
          <cell r="D536">
            <v>39.43</v>
          </cell>
          <cell r="E536">
            <v>24</v>
          </cell>
          <cell r="F536">
            <v>946.31999999999994</v>
          </cell>
        </row>
        <row r="537">
          <cell r="A537">
            <v>10362469</v>
          </cell>
          <cell r="B537" t="str">
            <v>ROTHER,SANDRA</v>
          </cell>
          <cell r="C537">
            <v>40731805</v>
          </cell>
          <cell r="D537">
            <v>27.52</v>
          </cell>
          <cell r="E537">
            <v>112</v>
          </cell>
          <cell r="F537">
            <v>3082.24</v>
          </cell>
        </row>
        <row r="538">
          <cell r="A538">
            <v>10362483</v>
          </cell>
          <cell r="B538" t="str">
            <v>GINGRAS,ALEXANDRE</v>
          </cell>
          <cell r="C538">
            <v>40658520</v>
          </cell>
          <cell r="D538">
            <v>59.48</v>
          </cell>
          <cell r="E538">
            <v>7</v>
          </cell>
          <cell r="F538">
            <v>416.35999999999996</v>
          </cell>
        </row>
        <row r="539">
          <cell r="A539">
            <v>10362486</v>
          </cell>
          <cell r="B539" t="str">
            <v>ROURKE,SARA</v>
          </cell>
          <cell r="C539">
            <v>40658532</v>
          </cell>
          <cell r="D539">
            <v>57.76</v>
          </cell>
          <cell r="E539">
            <v>23</v>
          </cell>
          <cell r="F539">
            <v>1328.48</v>
          </cell>
        </row>
        <row r="540">
          <cell r="A540">
            <v>10362499</v>
          </cell>
          <cell r="B540" t="str">
            <v>LEFF,MICHELLE LYNNE</v>
          </cell>
          <cell r="C540">
            <v>40658535</v>
          </cell>
          <cell r="D540">
            <v>65.8</v>
          </cell>
          <cell r="E540">
            <v>8</v>
          </cell>
          <cell r="F540">
            <v>526.4</v>
          </cell>
        </row>
        <row r="541">
          <cell r="A541">
            <v>10362499</v>
          </cell>
          <cell r="B541" t="str">
            <v>LEFF,MICHELLE LYNNE</v>
          </cell>
          <cell r="C541" t="str">
            <v>(blank)</v>
          </cell>
          <cell r="D541" t="str">
            <v>(blank)</v>
          </cell>
          <cell r="E541">
            <v>16</v>
          </cell>
          <cell r="F541" t="e">
            <v>#VALUE!</v>
          </cell>
        </row>
        <row r="542">
          <cell r="A542">
            <v>10362508</v>
          </cell>
          <cell r="B542" t="str">
            <v>GIESE,TIFFANY MARIE</v>
          </cell>
          <cell r="C542">
            <v>40658556</v>
          </cell>
          <cell r="D542">
            <v>38.31</v>
          </cell>
          <cell r="E542">
            <v>8</v>
          </cell>
          <cell r="F542">
            <v>306.48</v>
          </cell>
        </row>
        <row r="543">
          <cell r="A543">
            <v>10362511</v>
          </cell>
          <cell r="B543" t="str">
            <v>RUBEL,MEAGAN AMELIA</v>
          </cell>
          <cell r="C543">
            <v>40658559</v>
          </cell>
          <cell r="D543">
            <v>26.22</v>
          </cell>
          <cell r="E543">
            <v>24</v>
          </cell>
          <cell r="F543">
            <v>629.28</v>
          </cell>
        </row>
        <row r="544">
          <cell r="A544">
            <v>10362525</v>
          </cell>
          <cell r="B544" t="str">
            <v>CHIVAS,CATHERINE SPENCE</v>
          </cell>
          <cell r="C544">
            <v>40659876</v>
          </cell>
          <cell r="D544">
            <v>129.31</v>
          </cell>
          <cell r="E544">
            <v>8</v>
          </cell>
          <cell r="F544">
            <v>1034.48</v>
          </cell>
        </row>
        <row r="545">
          <cell r="A545">
            <v>10362533</v>
          </cell>
          <cell r="B545" t="str">
            <v>SPEZIALE,MARK V</v>
          </cell>
          <cell r="C545">
            <v>40659885</v>
          </cell>
          <cell r="D545">
            <v>150.53</v>
          </cell>
          <cell r="E545">
            <v>35</v>
          </cell>
          <cell r="F545">
            <v>5268.55</v>
          </cell>
        </row>
        <row r="546">
          <cell r="A546">
            <v>10362535</v>
          </cell>
          <cell r="B546" t="str">
            <v>CLERMONT,DONALD ANDREW</v>
          </cell>
          <cell r="C546">
            <v>40659886</v>
          </cell>
          <cell r="D546">
            <v>28</v>
          </cell>
          <cell r="E546">
            <v>16</v>
          </cell>
          <cell r="F546">
            <v>448</v>
          </cell>
        </row>
        <row r="547">
          <cell r="A547">
            <v>10362537</v>
          </cell>
          <cell r="B547" t="str">
            <v>SPILMAN,SAMANTHA L</v>
          </cell>
          <cell r="C547">
            <v>40659889</v>
          </cell>
          <cell r="D547">
            <v>43.1</v>
          </cell>
          <cell r="E547">
            <v>8</v>
          </cell>
          <cell r="F547">
            <v>344.8</v>
          </cell>
        </row>
        <row r="548">
          <cell r="A548">
            <v>10362550</v>
          </cell>
          <cell r="B548" t="str">
            <v>SPRIGGS,MEGHAN K</v>
          </cell>
          <cell r="C548">
            <v>40659905</v>
          </cell>
          <cell r="D548">
            <v>47.75</v>
          </cell>
          <cell r="E548">
            <v>32</v>
          </cell>
          <cell r="F548">
            <v>1528</v>
          </cell>
        </row>
        <row r="549">
          <cell r="A549">
            <v>10362570</v>
          </cell>
          <cell r="B549" t="str">
            <v>SRIVASTAVA,SAURABH</v>
          </cell>
          <cell r="C549">
            <v>40659922</v>
          </cell>
          <cell r="D549">
            <v>32.17</v>
          </cell>
          <cell r="E549">
            <v>80</v>
          </cell>
          <cell r="F549">
            <v>2573.6000000000004</v>
          </cell>
        </row>
        <row r="550">
          <cell r="A550">
            <v>10362573</v>
          </cell>
          <cell r="B550" t="str">
            <v>SREJIC,UNA</v>
          </cell>
          <cell r="C550">
            <v>40659926</v>
          </cell>
          <cell r="D550">
            <v>86.78</v>
          </cell>
          <cell r="E550">
            <v>16</v>
          </cell>
          <cell r="F550">
            <v>1388.48</v>
          </cell>
        </row>
        <row r="551">
          <cell r="A551">
            <v>10362576</v>
          </cell>
          <cell r="B551" t="str">
            <v>ST LOUIS,DEREK RICHARD</v>
          </cell>
          <cell r="C551">
            <v>40659933</v>
          </cell>
          <cell r="D551">
            <v>31.22</v>
          </cell>
          <cell r="E551">
            <v>40</v>
          </cell>
          <cell r="F551">
            <v>1248.8</v>
          </cell>
        </row>
        <row r="552">
          <cell r="A552">
            <v>10362607</v>
          </cell>
          <cell r="B552" t="str">
            <v>STARLING,SUZANNE PATRICIA</v>
          </cell>
          <cell r="C552">
            <v>40659986</v>
          </cell>
          <cell r="D552">
            <v>101.72</v>
          </cell>
          <cell r="E552">
            <v>8</v>
          </cell>
          <cell r="F552">
            <v>813.76</v>
          </cell>
        </row>
        <row r="553">
          <cell r="A553">
            <v>10362622</v>
          </cell>
          <cell r="B553" t="str">
            <v>STEINBERG,JEFFREY ALAN</v>
          </cell>
          <cell r="C553">
            <v>40715372</v>
          </cell>
          <cell r="D553">
            <v>86.59</v>
          </cell>
          <cell r="E553">
            <v>8</v>
          </cell>
          <cell r="F553">
            <v>692.72</v>
          </cell>
        </row>
        <row r="554">
          <cell r="A554">
            <v>10362634</v>
          </cell>
          <cell r="B554" t="str">
            <v>STELLWAGEN,LISA MARIE</v>
          </cell>
          <cell r="C554">
            <v>40660016</v>
          </cell>
          <cell r="D554">
            <v>86.97</v>
          </cell>
          <cell r="E554">
            <v>6</v>
          </cell>
          <cell r="F554">
            <v>521.81999999999994</v>
          </cell>
        </row>
        <row r="555">
          <cell r="A555">
            <v>10362637</v>
          </cell>
          <cell r="B555" t="str">
            <v>JENKINS,IAN HAROLD</v>
          </cell>
          <cell r="C555">
            <v>40660025</v>
          </cell>
          <cell r="D555">
            <v>123.35</v>
          </cell>
          <cell r="E555">
            <v>11</v>
          </cell>
          <cell r="F555">
            <v>1356.85</v>
          </cell>
        </row>
        <row r="556">
          <cell r="A556">
            <v>10362659</v>
          </cell>
          <cell r="B556" t="str">
            <v>ZEGLEN,BRIAN M</v>
          </cell>
          <cell r="C556">
            <v>40662336</v>
          </cell>
          <cell r="D556">
            <v>44.83</v>
          </cell>
          <cell r="E556">
            <v>8</v>
          </cell>
          <cell r="F556">
            <v>358.64</v>
          </cell>
        </row>
        <row r="557">
          <cell r="A557">
            <v>10362668</v>
          </cell>
          <cell r="B557" t="str">
            <v>ZENGLER,KARSTEN B</v>
          </cell>
          <cell r="C557">
            <v>40662356</v>
          </cell>
          <cell r="D557">
            <v>83.86</v>
          </cell>
          <cell r="E557">
            <v>8</v>
          </cell>
          <cell r="F557">
            <v>670.88</v>
          </cell>
        </row>
        <row r="558">
          <cell r="A558">
            <v>10362670</v>
          </cell>
          <cell r="B558" t="str">
            <v>ZEMLJIC-HARPF,ALICE E</v>
          </cell>
          <cell r="C558" t="str">
            <v>(blank)</v>
          </cell>
          <cell r="D558" t="str">
            <v>(blank)</v>
          </cell>
          <cell r="E558">
            <v>3</v>
          </cell>
          <cell r="F558" t="e">
            <v>#VALUE!</v>
          </cell>
        </row>
        <row r="559">
          <cell r="A559">
            <v>10362673</v>
          </cell>
          <cell r="B559" t="str">
            <v>ARIMOTO,KEIICHIRO</v>
          </cell>
          <cell r="C559">
            <v>40662355</v>
          </cell>
          <cell r="D559">
            <v>33.520000000000003</v>
          </cell>
          <cell r="E559">
            <v>16</v>
          </cell>
          <cell r="F559">
            <v>536.32000000000005</v>
          </cell>
        </row>
        <row r="560">
          <cell r="A560">
            <v>10362674</v>
          </cell>
          <cell r="B560" t="str">
            <v>LAFREE,ANDREW T</v>
          </cell>
          <cell r="C560">
            <v>40662369</v>
          </cell>
          <cell r="D560">
            <v>97.72</v>
          </cell>
          <cell r="E560">
            <v>24</v>
          </cell>
          <cell r="F560">
            <v>2345.2799999999997</v>
          </cell>
        </row>
        <row r="561">
          <cell r="A561">
            <v>10362677</v>
          </cell>
          <cell r="B561" t="str">
            <v>ZELLNER,JENNIFER ANN</v>
          </cell>
          <cell r="C561">
            <v>40662373</v>
          </cell>
          <cell r="D561">
            <v>51.67</v>
          </cell>
          <cell r="E561">
            <v>32</v>
          </cell>
          <cell r="F561">
            <v>1653.44</v>
          </cell>
        </row>
        <row r="562">
          <cell r="A562">
            <v>10362678</v>
          </cell>
          <cell r="B562" t="str">
            <v>ZAVERI,ADITI M</v>
          </cell>
          <cell r="C562">
            <v>40662357</v>
          </cell>
          <cell r="D562">
            <v>42.67</v>
          </cell>
          <cell r="E562">
            <v>32</v>
          </cell>
          <cell r="F562">
            <v>1365.44</v>
          </cell>
        </row>
        <row r="563">
          <cell r="A563">
            <v>10362680</v>
          </cell>
          <cell r="B563" t="str">
            <v>ZETTNER,ERIKA M</v>
          </cell>
          <cell r="C563">
            <v>40662362</v>
          </cell>
          <cell r="D563">
            <v>73.61</v>
          </cell>
          <cell r="E563">
            <v>8</v>
          </cell>
          <cell r="F563">
            <v>588.88</v>
          </cell>
        </row>
        <row r="564">
          <cell r="A564">
            <v>10362685</v>
          </cell>
          <cell r="B564" t="str">
            <v>YEERNA,HUWATE</v>
          </cell>
          <cell r="C564">
            <v>40662370</v>
          </cell>
          <cell r="D564">
            <v>42.47</v>
          </cell>
          <cell r="E564">
            <v>8</v>
          </cell>
          <cell r="F564">
            <v>339.76</v>
          </cell>
        </row>
        <row r="565">
          <cell r="A565">
            <v>10362693</v>
          </cell>
          <cell r="B565" t="str">
            <v>ZHU,SHU-HONG</v>
          </cell>
          <cell r="C565">
            <v>40662390</v>
          </cell>
          <cell r="D565">
            <v>0</v>
          </cell>
          <cell r="E565">
            <v>8</v>
          </cell>
          <cell r="F565">
            <v>0</v>
          </cell>
        </row>
        <row r="566">
          <cell r="A566">
            <v>10362697</v>
          </cell>
          <cell r="B566" t="str">
            <v>ZHANG,LINGZHI</v>
          </cell>
          <cell r="C566">
            <v>40665855</v>
          </cell>
          <cell r="D566">
            <v>28.05</v>
          </cell>
          <cell r="E566">
            <v>176</v>
          </cell>
          <cell r="F566">
            <v>4936.8</v>
          </cell>
        </row>
        <row r="567">
          <cell r="A567">
            <v>10362701</v>
          </cell>
          <cell r="B567" t="str">
            <v>ZHUANG,SHUNHUI</v>
          </cell>
          <cell r="C567">
            <v>40662385</v>
          </cell>
          <cell r="D567">
            <v>29.76</v>
          </cell>
          <cell r="E567">
            <v>8</v>
          </cell>
          <cell r="F567">
            <v>238.08</v>
          </cell>
        </row>
        <row r="568">
          <cell r="A568">
            <v>10362704</v>
          </cell>
          <cell r="B568" t="str">
            <v>ZHAO,JUN</v>
          </cell>
          <cell r="C568">
            <v>40662388</v>
          </cell>
          <cell r="D568">
            <v>49.54</v>
          </cell>
          <cell r="E568">
            <v>16</v>
          </cell>
          <cell r="F568">
            <v>792.64</v>
          </cell>
        </row>
        <row r="569">
          <cell r="A569">
            <v>10362705</v>
          </cell>
          <cell r="B569" t="str">
            <v>ZHANG,JIN</v>
          </cell>
          <cell r="C569">
            <v>40662391</v>
          </cell>
          <cell r="D569">
            <v>94.49</v>
          </cell>
          <cell r="E569">
            <v>8</v>
          </cell>
          <cell r="F569">
            <v>755.92</v>
          </cell>
        </row>
        <row r="570">
          <cell r="A570">
            <v>10362709</v>
          </cell>
          <cell r="B570" t="str">
            <v>ZHOU,HUILIN</v>
          </cell>
          <cell r="C570">
            <v>40662396</v>
          </cell>
          <cell r="D570">
            <v>87.16</v>
          </cell>
          <cell r="E570">
            <v>96</v>
          </cell>
          <cell r="F570">
            <v>8367.36</v>
          </cell>
        </row>
        <row r="571">
          <cell r="A571">
            <v>10362715</v>
          </cell>
          <cell r="B571" t="str">
            <v>ZIMBRIC,MICHAEL RICHARD</v>
          </cell>
          <cell r="C571">
            <v>40662403</v>
          </cell>
          <cell r="D571">
            <v>105.36</v>
          </cell>
          <cell r="E571">
            <v>16</v>
          </cell>
          <cell r="F571">
            <v>1685.76</v>
          </cell>
        </row>
        <row r="572">
          <cell r="A572">
            <v>10362716</v>
          </cell>
          <cell r="B572" t="str">
            <v>ZHENG,BINHAI</v>
          </cell>
          <cell r="C572">
            <v>40662406</v>
          </cell>
          <cell r="D572">
            <v>95.45</v>
          </cell>
          <cell r="E572">
            <v>7</v>
          </cell>
          <cell r="F572">
            <v>668.15</v>
          </cell>
        </row>
        <row r="573">
          <cell r="A573">
            <v>10362723</v>
          </cell>
          <cell r="B573" t="str">
            <v>ZHU,QUAN</v>
          </cell>
          <cell r="C573">
            <v>40662408</v>
          </cell>
          <cell r="D573">
            <v>47.89</v>
          </cell>
          <cell r="E573">
            <v>8</v>
          </cell>
          <cell r="F573">
            <v>383.12</v>
          </cell>
        </row>
        <row r="574">
          <cell r="A574">
            <v>10362730</v>
          </cell>
          <cell r="B574" t="str">
            <v>BEBEN,TOMASZ</v>
          </cell>
          <cell r="C574">
            <v>40662424</v>
          </cell>
          <cell r="D574">
            <v>56.42</v>
          </cell>
          <cell r="E574">
            <v>4</v>
          </cell>
          <cell r="F574">
            <v>225.68</v>
          </cell>
        </row>
        <row r="575">
          <cell r="A575">
            <v>10362731</v>
          </cell>
          <cell r="B575" t="str">
            <v>STEIGER,LOUISA RUTH</v>
          </cell>
          <cell r="C575">
            <v>40662423</v>
          </cell>
          <cell r="D575">
            <v>85.49</v>
          </cell>
          <cell r="E575">
            <v>8</v>
          </cell>
          <cell r="F575">
            <v>683.92</v>
          </cell>
        </row>
        <row r="576">
          <cell r="A576">
            <v>10362736</v>
          </cell>
          <cell r="B576" t="str">
            <v>ZHANG,LING</v>
          </cell>
          <cell r="C576">
            <v>40662425</v>
          </cell>
          <cell r="D576">
            <v>33.46</v>
          </cell>
          <cell r="E576">
            <v>8</v>
          </cell>
          <cell r="F576">
            <v>267.68</v>
          </cell>
        </row>
        <row r="577">
          <cell r="A577">
            <v>10362742</v>
          </cell>
          <cell r="B577" t="str">
            <v>ZHUANG,YUE-LIN</v>
          </cell>
          <cell r="C577">
            <v>40662428</v>
          </cell>
          <cell r="D577">
            <v>46.83</v>
          </cell>
          <cell r="E577">
            <v>16</v>
          </cell>
          <cell r="F577">
            <v>749.28</v>
          </cell>
        </row>
        <row r="578">
          <cell r="A578">
            <v>10362746</v>
          </cell>
          <cell r="B578" t="str">
            <v>ZIFAN,ALI</v>
          </cell>
          <cell r="C578">
            <v>40662437</v>
          </cell>
          <cell r="D578">
            <v>55.46</v>
          </cell>
          <cell r="E578">
            <v>8</v>
          </cell>
          <cell r="F578">
            <v>443.68</v>
          </cell>
        </row>
        <row r="579">
          <cell r="A579">
            <v>10362757</v>
          </cell>
          <cell r="B579" t="str">
            <v>FIELDING-MILLER,REBECCA</v>
          </cell>
          <cell r="C579">
            <v>40662451</v>
          </cell>
          <cell r="D579">
            <v>55.46</v>
          </cell>
          <cell r="E579">
            <v>8</v>
          </cell>
          <cell r="F579">
            <v>443.68</v>
          </cell>
        </row>
        <row r="580">
          <cell r="A580">
            <v>10362764</v>
          </cell>
          <cell r="B580" t="str">
            <v>GILANI,SAPIDEH</v>
          </cell>
          <cell r="C580">
            <v>40662463</v>
          </cell>
          <cell r="D580">
            <v>82.42</v>
          </cell>
          <cell r="E580">
            <v>8</v>
          </cell>
          <cell r="F580">
            <v>659.36</v>
          </cell>
        </row>
        <row r="581">
          <cell r="A581">
            <v>10362767</v>
          </cell>
          <cell r="B581" t="str">
            <v>ZAGE,PETER ERIC</v>
          </cell>
          <cell r="C581">
            <v>40662470</v>
          </cell>
          <cell r="D581">
            <v>65.8</v>
          </cell>
          <cell r="E581">
            <v>8</v>
          </cell>
          <cell r="F581">
            <v>526.4</v>
          </cell>
        </row>
        <row r="582">
          <cell r="A582">
            <v>10362768</v>
          </cell>
          <cell r="B582" t="str">
            <v>BECHIS,SETH</v>
          </cell>
          <cell r="C582">
            <v>40662465</v>
          </cell>
          <cell r="D582">
            <v>71.599999999999994</v>
          </cell>
          <cell r="E582">
            <v>16</v>
          </cell>
          <cell r="F582">
            <v>1145.5999999999999</v>
          </cell>
        </row>
        <row r="583">
          <cell r="A583">
            <v>10362783</v>
          </cell>
          <cell r="B583" t="str">
            <v>JINDAL,ANUJA VORA</v>
          </cell>
          <cell r="C583">
            <v>40662484</v>
          </cell>
          <cell r="D583">
            <v>95.79</v>
          </cell>
          <cell r="E583">
            <v>8</v>
          </cell>
          <cell r="F583">
            <v>766.32</v>
          </cell>
        </row>
        <row r="584">
          <cell r="A584">
            <v>10362786</v>
          </cell>
          <cell r="B584" t="str">
            <v>NALAWADE,VINIT VILAS</v>
          </cell>
          <cell r="C584">
            <v>40662488</v>
          </cell>
          <cell r="D584">
            <v>31.25</v>
          </cell>
          <cell r="E584">
            <v>8</v>
          </cell>
          <cell r="F584">
            <v>250</v>
          </cell>
        </row>
        <row r="585">
          <cell r="A585">
            <v>10362792</v>
          </cell>
          <cell r="B585" t="str">
            <v>ZLATAR,ZVINKA ZOE</v>
          </cell>
          <cell r="C585">
            <v>40662496</v>
          </cell>
          <cell r="D585">
            <v>54.12</v>
          </cell>
          <cell r="E585">
            <v>8</v>
          </cell>
          <cell r="F585">
            <v>432.96</v>
          </cell>
        </row>
        <row r="586">
          <cell r="A586">
            <v>10362793</v>
          </cell>
          <cell r="B586" t="str">
            <v>ZAYETS,STANISLAV</v>
          </cell>
          <cell r="C586">
            <v>40662504</v>
          </cell>
          <cell r="D586">
            <v>70.790000000000006</v>
          </cell>
          <cell r="E586">
            <v>8</v>
          </cell>
          <cell r="F586">
            <v>566.32000000000005</v>
          </cell>
        </row>
        <row r="587">
          <cell r="A587">
            <v>10362795</v>
          </cell>
          <cell r="B587" t="str">
            <v>RUBIO,VERONICA</v>
          </cell>
          <cell r="C587">
            <v>40658563</v>
          </cell>
          <cell r="D587">
            <v>32.090000000000003</v>
          </cell>
          <cell r="E587">
            <v>8</v>
          </cell>
          <cell r="F587">
            <v>256.72000000000003</v>
          </cell>
        </row>
        <row r="588">
          <cell r="A588">
            <v>10362799</v>
          </cell>
          <cell r="B588" t="str">
            <v>RUBENZIK,TAMARA T</v>
          </cell>
          <cell r="C588">
            <v>40732193</v>
          </cell>
          <cell r="D588">
            <v>62.26</v>
          </cell>
          <cell r="E588">
            <v>16</v>
          </cell>
          <cell r="F588">
            <v>996.16</v>
          </cell>
        </row>
        <row r="589">
          <cell r="A589">
            <v>10362819</v>
          </cell>
          <cell r="B589" t="str">
            <v>RUNGVIVATJARUS,TIRANUN</v>
          </cell>
          <cell r="C589">
            <v>40658592</v>
          </cell>
          <cell r="D589">
            <v>50.62</v>
          </cell>
          <cell r="E589">
            <v>8</v>
          </cell>
          <cell r="F589">
            <v>404.96</v>
          </cell>
        </row>
        <row r="590">
          <cell r="A590">
            <v>10362819</v>
          </cell>
          <cell r="B590" t="str">
            <v>RUNGVIVATJARUS,TIRANUN</v>
          </cell>
          <cell r="C590" t="str">
            <v>(blank)</v>
          </cell>
          <cell r="D590" t="str">
            <v>(blank)</v>
          </cell>
          <cell r="E590">
            <v>16</v>
          </cell>
          <cell r="F590" t="e">
            <v>#VALUE!</v>
          </cell>
        </row>
        <row r="591">
          <cell r="A591">
            <v>10362823</v>
          </cell>
          <cell r="B591" t="str">
            <v>RUO,BERNICE</v>
          </cell>
          <cell r="C591">
            <v>40722385</v>
          </cell>
          <cell r="D591">
            <v>0</v>
          </cell>
          <cell r="E591">
            <v>7</v>
          </cell>
          <cell r="F591">
            <v>0</v>
          </cell>
        </row>
        <row r="592">
          <cell r="A592">
            <v>10362845</v>
          </cell>
          <cell r="B592" t="str">
            <v>RYBAR-WARYK,JILL G</v>
          </cell>
          <cell r="C592">
            <v>40658619</v>
          </cell>
          <cell r="D592">
            <v>53.05</v>
          </cell>
          <cell r="E592">
            <v>24</v>
          </cell>
          <cell r="F592">
            <v>1273.1999999999998</v>
          </cell>
        </row>
        <row r="593">
          <cell r="A593">
            <v>10362846</v>
          </cell>
          <cell r="B593" t="str">
            <v>RYAN LOKER,KATHLEEN THERESE</v>
          </cell>
          <cell r="C593">
            <v>40658622</v>
          </cell>
          <cell r="D593">
            <v>61.59</v>
          </cell>
          <cell r="E593">
            <v>40</v>
          </cell>
          <cell r="F593">
            <v>2463.6000000000004</v>
          </cell>
        </row>
        <row r="594">
          <cell r="A594">
            <v>10362854</v>
          </cell>
          <cell r="B594" t="str">
            <v>RYU,JULIE</v>
          </cell>
          <cell r="C594">
            <v>40658631</v>
          </cell>
          <cell r="D594">
            <v>135.52000000000001</v>
          </cell>
          <cell r="E594">
            <v>8</v>
          </cell>
          <cell r="F594">
            <v>1084.1600000000001</v>
          </cell>
        </row>
        <row r="595">
          <cell r="A595">
            <v>10362859</v>
          </cell>
          <cell r="B595" t="str">
            <v>SACCO,ASSUNTINA G</v>
          </cell>
          <cell r="C595">
            <v>40658632</v>
          </cell>
          <cell r="D595">
            <v>83.41</v>
          </cell>
          <cell r="E595">
            <v>8</v>
          </cell>
          <cell r="F595">
            <v>667.28</v>
          </cell>
        </row>
        <row r="596">
          <cell r="A596">
            <v>10362860</v>
          </cell>
          <cell r="B596" t="str">
            <v>DAVISON,RINA CORIN</v>
          </cell>
          <cell r="C596">
            <v>40658634</v>
          </cell>
          <cell r="D596">
            <v>90.69</v>
          </cell>
          <cell r="E596">
            <v>32</v>
          </cell>
          <cell r="F596">
            <v>2902.08</v>
          </cell>
        </row>
        <row r="597">
          <cell r="A597">
            <v>10362863</v>
          </cell>
          <cell r="B597" t="str">
            <v>HNASKO,THOMAS SCOTT</v>
          </cell>
          <cell r="C597">
            <v>40658640</v>
          </cell>
          <cell r="D597">
            <v>81.42</v>
          </cell>
          <cell r="E597">
            <v>7</v>
          </cell>
          <cell r="F597">
            <v>569.94000000000005</v>
          </cell>
        </row>
        <row r="598">
          <cell r="A598">
            <v>10362864</v>
          </cell>
          <cell r="B598" t="str">
            <v>LEGER,GABRIEL CHARLES</v>
          </cell>
          <cell r="C598">
            <v>40658643</v>
          </cell>
          <cell r="D598">
            <v>94.49</v>
          </cell>
          <cell r="E598">
            <v>8</v>
          </cell>
          <cell r="F598">
            <v>755.92</v>
          </cell>
        </row>
        <row r="599">
          <cell r="A599">
            <v>10362876</v>
          </cell>
          <cell r="B599" t="str">
            <v>SALEM,RANY MANSOUR</v>
          </cell>
          <cell r="C599">
            <v>40663847</v>
          </cell>
          <cell r="D599">
            <v>0</v>
          </cell>
          <cell r="E599">
            <v>8</v>
          </cell>
          <cell r="F599">
            <v>0</v>
          </cell>
        </row>
        <row r="600">
          <cell r="A600">
            <v>10362882</v>
          </cell>
          <cell r="B600" t="str">
            <v>SALMON,DAVID P</v>
          </cell>
          <cell r="C600">
            <v>40658666</v>
          </cell>
          <cell r="D600">
            <v>107.42</v>
          </cell>
          <cell r="E600">
            <v>8</v>
          </cell>
          <cell r="F600">
            <v>859.36</v>
          </cell>
        </row>
        <row r="601">
          <cell r="A601">
            <v>10362887</v>
          </cell>
          <cell r="B601" t="str">
            <v>SALANGA,CATHERINA LIBRADA-MARIE</v>
          </cell>
          <cell r="C601">
            <v>40658664</v>
          </cell>
          <cell r="D601">
            <v>34.479999999999997</v>
          </cell>
          <cell r="E601">
            <v>8</v>
          </cell>
          <cell r="F601">
            <v>275.83999999999997</v>
          </cell>
        </row>
        <row r="602">
          <cell r="A602">
            <v>10362895</v>
          </cell>
          <cell r="B602" t="str">
            <v>SAENZ,NICHOLAS C</v>
          </cell>
          <cell r="C602">
            <v>40658678</v>
          </cell>
          <cell r="D602">
            <v>125.24</v>
          </cell>
          <cell r="E602">
            <v>8</v>
          </cell>
          <cell r="F602">
            <v>1001.92</v>
          </cell>
        </row>
        <row r="603">
          <cell r="A603">
            <v>10362901</v>
          </cell>
          <cell r="B603" t="str">
            <v>SAJTI,ENIKO</v>
          </cell>
          <cell r="C603">
            <v>40658687</v>
          </cell>
          <cell r="D603">
            <v>97.65</v>
          </cell>
          <cell r="E603">
            <v>35</v>
          </cell>
          <cell r="F603">
            <v>3417.75</v>
          </cell>
        </row>
        <row r="604">
          <cell r="A604">
            <v>10362903</v>
          </cell>
          <cell r="B604" t="str">
            <v>BERNINGER,TAYLOR JANE</v>
          </cell>
          <cell r="C604">
            <v>40658685</v>
          </cell>
          <cell r="D604">
            <v>50.74</v>
          </cell>
          <cell r="E604">
            <v>8</v>
          </cell>
          <cell r="F604">
            <v>405.92</v>
          </cell>
        </row>
        <row r="605">
          <cell r="A605">
            <v>10362906</v>
          </cell>
          <cell r="B605" t="str">
            <v>SALTIEL,ALAN</v>
          </cell>
          <cell r="C605">
            <v>40658699</v>
          </cell>
          <cell r="D605">
            <v>172.04</v>
          </cell>
          <cell r="E605">
            <v>8</v>
          </cell>
          <cell r="F605">
            <v>1376.32</v>
          </cell>
        </row>
        <row r="606">
          <cell r="A606">
            <v>10362908</v>
          </cell>
          <cell r="B606" t="str">
            <v>SAITO,TETSUYA</v>
          </cell>
          <cell r="C606">
            <v>40658688</v>
          </cell>
          <cell r="D606">
            <v>27.49</v>
          </cell>
          <cell r="E606">
            <v>8</v>
          </cell>
          <cell r="F606">
            <v>219.92</v>
          </cell>
        </row>
        <row r="607">
          <cell r="A607">
            <v>10362911</v>
          </cell>
          <cell r="B607" t="str">
            <v>SAGET,SARAH JULIE MARINE</v>
          </cell>
          <cell r="C607">
            <v>40658696</v>
          </cell>
          <cell r="D607">
            <v>25.33</v>
          </cell>
          <cell r="E607">
            <v>16</v>
          </cell>
          <cell r="F607">
            <v>405.28</v>
          </cell>
        </row>
        <row r="608">
          <cell r="A608">
            <v>10362928</v>
          </cell>
          <cell r="B608" t="str">
            <v>SALZMAN,HOLLY MCMANUS</v>
          </cell>
          <cell r="C608">
            <v>40658715</v>
          </cell>
          <cell r="D608">
            <v>86.97</v>
          </cell>
          <cell r="E608">
            <v>8</v>
          </cell>
          <cell r="F608">
            <v>695.76</v>
          </cell>
        </row>
        <row r="609">
          <cell r="A609">
            <v>10362946</v>
          </cell>
          <cell r="B609" t="str">
            <v>STEWART,RYAN WESLEY</v>
          </cell>
          <cell r="C609">
            <v>40660056</v>
          </cell>
          <cell r="D609">
            <v>100.52</v>
          </cell>
          <cell r="E609">
            <v>32</v>
          </cell>
          <cell r="F609">
            <v>3216.64</v>
          </cell>
        </row>
        <row r="610">
          <cell r="A610">
            <v>10362951</v>
          </cell>
          <cell r="B610" t="str">
            <v>STIFFLER,JON DAVID</v>
          </cell>
          <cell r="C610">
            <v>40729520</v>
          </cell>
          <cell r="D610">
            <v>98.18</v>
          </cell>
          <cell r="E610">
            <v>16</v>
          </cell>
          <cell r="F610">
            <v>1570.88</v>
          </cell>
        </row>
        <row r="611">
          <cell r="A611">
            <v>10362957</v>
          </cell>
          <cell r="B611" t="str">
            <v>STANFORD,STEPHANIE MICHELE</v>
          </cell>
          <cell r="C611">
            <v>40660068</v>
          </cell>
          <cell r="D611">
            <v>56.42</v>
          </cell>
          <cell r="E611">
            <v>8</v>
          </cell>
          <cell r="F611">
            <v>451.36</v>
          </cell>
        </row>
        <row r="612">
          <cell r="A612">
            <v>10362961</v>
          </cell>
          <cell r="B612" t="str">
            <v>STOCKMAN,JAMILA KINSASHA</v>
          </cell>
          <cell r="C612">
            <v>40660105</v>
          </cell>
          <cell r="D612">
            <v>0</v>
          </cell>
          <cell r="E612">
            <v>8</v>
          </cell>
          <cell r="F612">
            <v>0</v>
          </cell>
        </row>
        <row r="613">
          <cell r="A613">
            <v>10362962</v>
          </cell>
          <cell r="B613" t="str">
            <v>JACOBSEN,GARTH ROSS</v>
          </cell>
          <cell r="C613">
            <v>40660070</v>
          </cell>
          <cell r="D613">
            <v>96.65</v>
          </cell>
          <cell r="E613">
            <v>8</v>
          </cell>
          <cell r="F613">
            <v>773.2</v>
          </cell>
        </row>
        <row r="614">
          <cell r="A614">
            <v>10362977</v>
          </cell>
          <cell r="B614" t="str">
            <v>HANGAUER,MATTHEW JOHN</v>
          </cell>
          <cell r="C614">
            <v>40660097</v>
          </cell>
          <cell r="D614">
            <v>0</v>
          </cell>
          <cell r="E614">
            <v>8</v>
          </cell>
          <cell r="F614">
            <v>0</v>
          </cell>
        </row>
        <row r="615">
          <cell r="A615">
            <v>10362990</v>
          </cell>
          <cell r="B615" t="str">
            <v>KIM,JENNY MIYON</v>
          </cell>
          <cell r="C615">
            <v>40660107</v>
          </cell>
          <cell r="D615">
            <v>75.19</v>
          </cell>
          <cell r="E615">
            <v>22</v>
          </cell>
          <cell r="F615">
            <v>1654.1799999999998</v>
          </cell>
        </row>
        <row r="616">
          <cell r="A616">
            <v>10362997</v>
          </cell>
          <cell r="B616" t="str">
            <v>STRAIN,MATTHEW CARL</v>
          </cell>
          <cell r="C616">
            <v>40660118</v>
          </cell>
          <cell r="D616">
            <v>38.44</v>
          </cell>
          <cell r="E616">
            <v>8</v>
          </cell>
          <cell r="F616">
            <v>307.52</v>
          </cell>
        </row>
        <row r="617">
          <cell r="A617">
            <v>10362998</v>
          </cell>
          <cell r="B617" t="str">
            <v>STRAKA,CHRISTOPHER</v>
          </cell>
          <cell r="C617">
            <v>40748782</v>
          </cell>
          <cell r="D617">
            <v>149.9</v>
          </cell>
          <cell r="E617">
            <v>8</v>
          </cell>
          <cell r="F617">
            <v>1199.2</v>
          </cell>
        </row>
        <row r="618">
          <cell r="A618">
            <v>10362998</v>
          </cell>
          <cell r="B618" t="str">
            <v>STRAKA,CHRISTOPHER</v>
          </cell>
          <cell r="C618" t="str">
            <v>(blank)</v>
          </cell>
          <cell r="D618" t="str">
            <v>(blank)</v>
          </cell>
          <cell r="E618">
            <v>136</v>
          </cell>
          <cell r="F618" t="e">
            <v>#VALUE!</v>
          </cell>
        </row>
        <row r="619">
          <cell r="A619">
            <v>10363004</v>
          </cell>
          <cell r="B619" t="str">
            <v>STRATHDEE,STEFFANIE</v>
          </cell>
          <cell r="C619">
            <v>40731092</v>
          </cell>
          <cell r="D619">
            <v>0</v>
          </cell>
          <cell r="E619">
            <v>8</v>
          </cell>
          <cell r="F619">
            <v>0</v>
          </cell>
        </row>
        <row r="620">
          <cell r="A620">
            <v>10363029</v>
          </cell>
          <cell r="B620" t="str">
            <v>STROUD,MICHAEL ALEXANDER</v>
          </cell>
          <cell r="C620">
            <v>40660162</v>
          </cell>
          <cell r="D620">
            <v>57.52</v>
          </cell>
          <cell r="E620">
            <v>16</v>
          </cell>
          <cell r="F620">
            <v>920.32</v>
          </cell>
        </row>
        <row r="621">
          <cell r="A621">
            <v>10363038</v>
          </cell>
          <cell r="B621" t="str">
            <v>GOREN,ALON M</v>
          </cell>
          <cell r="C621">
            <v>40660180</v>
          </cell>
          <cell r="D621">
            <v>0</v>
          </cell>
          <cell r="E621">
            <v>8</v>
          </cell>
          <cell r="F621">
            <v>0</v>
          </cell>
        </row>
        <row r="622">
          <cell r="A622">
            <v>10363045</v>
          </cell>
          <cell r="B622" t="str">
            <v>SU,HUI-CHUN IRENE</v>
          </cell>
          <cell r="C622">
            <v>40660191</v>
          </cell>
          <cell r="D622">
            <v>96.65</v>
          </cell>
          <cell r="E622">
            <v>16</v>
          </cell>
          <cell r="F622">
            <v>1546.4</v>
          </cell>
        </row>
        <row r="623">
          <cell r="A623">
            <v>10363045</v>
          </cell>
          <cell r="B623" t="str">
            <v>SU,HUI-CHUN IRENE</v>
          </cell>
          <cell r="C623">
            <v>40660192</v>
          </cell>
          <cell r="D623">
            <v>0</v>
          </cell>
          <cell r="E623">
            <v>8</v>
          </cell>
          <cell r="F623">
            <v>0</v>
          </cell>
        </row>
        <row r="624">
          <cell r="A624">
            <v>10363050</v>
          </cell>
          <cell r="B624" t="str">
            <v>SUBRAMANIAN,RUPA</v>
          </cell>
          <cell r="C624">
            <v>40660184</v>
          </cell>
          <cell r="D624">
            <v>104.91</v>
          </cell>
          <cell r="E624">
            <v>8</v>
          </cell>
          <cell r="F624">
            <v>839.28</v>
          </cell>
        </row>
        <row r="625">
          <cell r="A625">
            <v>10363060</v>
          </cell>
          <cell r="B625" t="str">
            <v>SULIMAN,AHMED SIRAGELDIN</v>
          </cell>
          <cell r="C625">
            <v>40660202</v>
          </cell>
          <cell r="D625">
            <v>86.73</v>
          </cell>
          <cell r="E625">
            <v>5</v>
          </cell>
          <cell r="F625">
            <v>433.65000000000003</v>
          </cell>
        </row>
        <row r="626">
          <cell r="A626">
            <v>10363061</v>
          </cell>
          <cell r="B626" t="str">
            <v>AKONG,KATHRYN ANNE</v>
          </cell>
          <cell r="C626">
            <v>40660205</v>
          </cell>
          <cell r="D626">
            <v>86.21</v>
          </cell>
          <cell r="E626">
            <v>8</v>
          </cell>
          <cell r="F626">
            <v>689.68</v>
          </cell>
        </row>
        <row r="627">
          <cell r="A627">
            <v>10363068</v>
          </cell>
          <cell r="B627" t="str">
            <v>ZLOMISLIC,VINKO</v>
          </cell>
          <cell r="C627">
            <v>40662506</v>
          </cell>
          <cell r="D627">
            <v>92.1</v>
          </cell>
          <cell r="E627">
            <v>16</v>
          </cell>
          <cell r="F627">
            <v>1473.6</v>
          </cell>
        </row>
        <row r="628">
          <cell r="A628">
            <v>10363071</v>
          </cell>
          <cell r="B628" t="str">
            <v>DHOKARH,RAJANIGANDHA</v>
          </cell>
          <cell r="C628">
            <v>40662511</v>
          </cell>
          <cell r="D628">
            <v>77.11</v>
          </cell>
          <cell r="E628">
            <v>4</v>
          </cell>
          <cell r="F628">
            <v>308.44</v>
          </cell>
        </row>
        <row r="629">
          <cell r="A629">
            <v>10363088</v>
          </cell>
          <cell r="B629" t="str">
            <v>ZOCCHEDDU,MARTINA</v>
          </cell>
          <cell r="C629">
            <v>40662533</v>
          </cell>
          <cell r="D629">
            <v>28</v>
          </cell>
          <cell r="E629">
            <v>8</v>
          </cell>
          <cell r="F629">
            <v>224</v>
          </cell>
        </row>
        <row r="630">
          <cell r="A630">
            <v>10363118</v>
          </cell>
          <cell r="B630" t="str">
            <v>ZOUMAS,CHRISTINE E</v>
          </cell>
          <cell r="C630">
            <v>40662578</v>
          </cell>
          <cell r="D630">
            <v>43.92</v>
          </cell>
          <cell r="E630">
            <v>8</v>
          </cell>
          <cell r="F630">
            <v>351.36</v>
          </cell>
        </row>
        <row r="631">
          <cell r="A631">
            <v>10363122</v>
          </cell>
          <cell r="B631" t="str">
            <v>ZUBYK,JENNIFER ELIZABETH</v>
          </cell>
          <cell r="C631">
            <v>40662572</v>
          </cell>
          <cell r="D631">
            <v>30.58</v>
          </cell>
          <cell r="E631">
            <v>56</v>
          </cell>
          <cell r="F631">
            <v>1712.48</v>
          </cell>
        </row>
        <row r="632">
          <cell r="A632">
            <v>10363126</v>
          </cell>
          <cell r="B632" t="str">
            <v>ZURAW,BRUCE LEONARD</v>
          </cell>
          <cell r="C632">
            <v>40662596</v>
          </cell>
          <cell r="D632">
            <v>0</v>
          </cell>
          <cell r="E632">
            <v>6</v>
          </cell>
          <cell r="F632">
            <v>0</v>
          </cell>
        </row>
        <row r="633">
          <cell r="A633">
            <v>10363141</v>
          </cell>
          <cell r="B633" t="str">
            <v>SULIMA,SVETLANA</v>
          </cell>
          <cell r="C633">
            <v>40660203</v>
          </cell>
          <cell r="D633">
            <v>32.78</v>
          </cell>
          <cell r="E633">
            <v>8</v>
          </cell>
          <cell r="F633">
            <v>262.24</v>
          </cell>
        </row>
        <row r="634">
          <cell r="A634">
            <v>10363147</v>
          </cell>
          <cell r="B634" t="str">
            <v>AKUTHOTA,PRAVEEN</v>
          </cell>
          <cell r="C634">
            <v>40660217</v>
          </cell>
          <cell r="D634">
            <v>87.89</v>
          </cell>
          <cell r="E634">
            <v>8</v>
          </cell>
          <cell r="F634">
            <v>703.12</v>
          </cell>
        </row>
        <row r="635">
          <cell r="A635">
            <v>10363148</v>
          </cell>
          <cell r="B635" t="str">
            <v>AL KHIAMI,BELAL OUTHMAN</v>
          </cell>
          <cell r="C635">
            <v>40660214</v>
          </cell>
          <cell r="D635">
            <v>155.65</v>
          </cell>
          <cell r="E635">
            <v>8</v>
          </cell>
          <cell r="F635">
            <v>1245.2</v>
          </cell>
        </row>
        <row r="636">
          <cell r="A636">
            <v>10363160</v>
          </cell>
          <cell r="B636" t="str">
            <v>RANA,TARIQ</v>
          </cell>
          <cell r="C636">
            <v>40660233</v>
          </cell>
          <cell r="D636">
            <v>228.93</v>
          </cell>
          <cell r="E636">
            <v>8</v>
          </cell>
          <cell r="F636">
            <v>1831.44</v>
          </cell>
        </row>
        <row r="637">
          <cell r="A637">
            <v>10363162</v>
          </cell>
          <cell r="B637" t="str">
            <v>RANASURIYA,DUNISHA GAYANI</v>
          </cell>
          <cell r="C637">
            <v>40660236</v>
          </cell>
          <cell r="D637">
            <v>72.23</v>
          </cell>
          <cell r="E637">
            <v>12</v>
          </cell>
          <cell r="F637">
            <v>866.76</v>
          </cell>
        </row>
        <row r="638">
          <cell r="A638">
            <v>10363170</v>
          </cell>
          <cell r="B638" t="str">
            <v>SUN,XIAOYING</v>
          </cell>
          <cell r="C638">
            <v>40660240</v>
          </cell>
          <cell r="D638">
            <v>49.51</v>
          </cell>
          <cell r="E638">
            <v>8</v>
          </cell>
          <cell r="F638">
            <v>396.08</v>
          </cell>
        </row>
        <row r="639">
          <cell r="A639">
            <v>10363171</v>
          </cell>
          <cell r="B639" t="str">
            <v>GUTIERREZ,CHARLENE N</v>
          </cell>
          <cell r="C639">
            <v>40660242</v>
          </cell>
          <cell r="D639">
            <v>33.5</v>
          </cell>
          <cell r="E639">
            <v>40</v>
          </cell>
          <cell r="F639">
            <v>1340</v>
          </cell>
        </row>
        <row r="640">
          <cell r="A640">
            <v>10363176</v>
          </cell>
          <cell r="B640" t="str">
            <v>SUNSHINE,MARY JEAN</v>
          </cell>
          <cell r="C640">
            <v>40660246</v>
          </cell>
          <cell r="D640">
            <v>34.119999999999997</v>
          </cell>
          <cell r="E640">
            <v>8</v>
          </cell>
          <cell r="F640">
            <v>272.95999999999998</v>
          </cell>
        </row>
        <row r="641">
          <cell r="A641">
            <v>10363178</v>
          </cell>
          <cell r="B641" t="str">
            <v>SUNAHARA,ROGER KEN</v>
          </cell>
          <cell r="C641">
            <v>40660255</v>
          </cell>
          <cell r="D641">
            <v>95.79</v>
          </cell>
          <cell r="E641">
            <v>16</v>
          </cell>
          <cell r="F641">
            <v>1532.64</v>
          </cell>
        </row>
        <row r="642">
          <cell r="A642">
            <v>10363185</v>
          </cell>
          <cell r="B642" t="str">
            <v>SURESH,PREETHAM JOHN</v>
          </cell>
          <cell r="C642">
            <v>40660260</v>
          </cell>
          <cell r="D642">
            <v>86.78</v>
          </cell>
          <cell r="E642">
            <v>16</v>
          </cell>
          <cell r="F642">
            <v>1388.48</v>
          </cell>
        </row>
        <row r="643">
          <cell r="A643">
            <v>10363187</v>
          </cell>
          <cell r="B643" t="str">
            <v>SUTTNER,DENISE M</v>
          </cell>
          <cell r="C643">
            <v>40660257</v>
          </cell>
          <cell r="D643">
            <v>150.53</v>
          </cell>
          <cell r="E643">
            <v>27</v>
          </cell>
          <cell r="F643">
            <v>4064.31</v>
          </cell>
        </row>
        <row r="644">
          <cell r="A644">
            <v>10363188</v>
          </cell>
          <cell r="B644" t="str">
            <v>SUR,ROGER LU</v>
          </cell>
          <cell r="C644">
            <v>40660259</v>
          </cell>
          <cell r="D644">
            <v>102.73</v>
          </cell>
          <cell r="E644">
            <v>8</v>
          </cell>
          <cell r="F644">
            <v>821.84</v>
          </cell>
        </row>
        <row r="645">
          <cell r="A645">
            <v>10363189</v>
          </cell>
          <cell r="B645" t="str">
            <v>SURESH,PREMI THOMAS</v>
          </cell>
          <cell r="C645">
            <v>40660258</v>
          </cell>
          <cell r="D645">
            <v>59.53</v>
          </cell>
          <cell r="E645">
            <v>29</v>
          </cell>
          <cell r="F645">
            <v>1726.3700000000001</v>
          </cell>
        </row>
        <row r="646">
          <cell r="A646">
            <v>10363192</v>
          </cell>
          <cell r="B646" t="str">
            <v>GUPTA,ROOPALI</v>
          </cell>
          <cell r="C646">
            <v>40660269</v>
          </cell>
          <cell r="D646">
            <v>82.38</v>
          </cell>
          <cell r="E646">
            <v>8</v>
          </cell>
          <cell r="F646">
            <v>659.04</v>
          </cell>
        </row>
        <row r="647">
          <cell r="A647">
            <v>10363202</v>
          </cell>
          <cell r="B647" t="str">
            <v>SUSAN,JOLIE</v>
          </cell>
          <cell r="C647">
            <v>40660278</v>
          </cell>
          <cell r="D647">
            <v>38.44</v>
          </cell>
          <cell r="E647">
            <v>8</v>
          </cell>
          <cell r="F647">
            <v>307.52</v>
          </cell>
        </row>
        <row r="648">
          <cell r="A648">
            <v>10363217</v>
          </cell>
          <cell r="B648" t="str">
            <v>SWEISS,NATALIE</v>
          </cell>
          <cell r="C648">
            <v>40660295</v>
          </cell>
          <cell r="D648">
            <v>53.35</v>
          </cell>
          <cell r="E648">
            <v>4</v>
          </cell>
          <cell r="F648">
            <v>213.4</v>
          </cell>
        </row>
        <row r="649">
          <cell r="A649">
            <v>10363226</v>
          </cell>
          <cell r="B649" t="str">
            <v>SWISHER,MATTHEW WILLIAM</v>
          </cell>
          <cell r="C649">
            <v>40660306</v>
          </cell>
          <cell r="D649">
            <v>65.09</v>
          </cell>
          <cell r="E649">
            <v>16</v>
          </cell>
          <cell r="F649">
            <v>1041.44</v>
          </cell>
        </row>
        <row r="650">
          <cell r="A650">
            <v>10363231</v>
          </cell>
          <cell r="B650" t="str">
            <v>SWORDS,KELLY</v>
          </cell>
          <cell r="C650">
            <v>40660310</v>
          </cell>
          <cell r="D650">
            <v>71.599999999999994</v>
          </cell>
          <cell r="E650">
            <v>8</v>
          </cell>
          <cell r="F650">
            <v>572.79999999999995</v>
          </cell>
        </row>
        <row r="651">
          <cell r="A651">
            <v>10363241</v>
          </cell>
          <cell r="B651" t="str">
            <v>SZEVERENYI,NIKOLAUS M</v>
          </cell>
          <cell r="C651">
            <v>40660332</v>
          </cell>
          <cell r="D651">
            <v>43.09</v>
          </cell>
          <cell r="E651">
            <v>6</v>
          </cell>
          <cell r="F651">
            <v>258.54000000000002</v>
          </cell>
        </row>
        <row r="652">
          <cell r="A652">
            <v>10363242</v>
          </cell>
          <cell r="B652" t="str">
            <v>PANNELL,JEFFREY SCOTT</v>
          </cell>
          <cell r="C652">
            <v>40660339</v>
          </cell>
          <cell r="D652">
            <v>103.02</v>
          </cell>
          <cell r="E652">
            <v>8</v>
          </cell>
          <cell r="F652">
            <v>824.16</v>
          </cell>
        </row>
        <row r="653">
          <cell r="A653">
            <v>10363253</v>
          </cell>
          <cell r="B653" t="str">
            <v>SZTAIN,JACKLYNN F</v>
          </cell>
          <cell r="C653">
            <v>40660349</v>
          </cell>
          <cell r="D653">
            <v>76.150000000000006</v>
          </cell>
          <cell r="E653">
            <v>15.5</v>
          </cell>
          <cell r="F653">
            <v>1180.325</v>
          </cell>
        </row>
        <row r="654">
          <cell r="A654">
            <v>10363269</v>
          </cell>
          <cell r="B654" t="str">
            <v>TADDONIO,MICHAEL ADAM</v>
          </cell>
          <cell r="C654">
            <v>40660362</v>
          </cell>
          <cell r="D654">
            <v>174.33</v>
          </cell>
          <cell r="E654">
            <v>8</v>
          </cell>
          <cell r="F654">
            <v>1394.64</v>
          </cell>
        </row>
        <row r="655">
          <cell r="A655">
            <v>10363273</v>
          </cell>
          <cell r="B655" t="str">
            <v>TAHERI,DEBORAH</v>
          </cell>
          <cell r="C655">
            <v>40660358</v>
          </cell>
          <cell r="D655">
            <v>48.65</v>
          </cell>
          <cell r="E655">
            <v>40</v>
          </cell>
          <cell r="F655">
            <v>1946</v>
          </cell>
        </row>
        <row r="656">
          <cell r="A656">
            <v>10363281</v>
          </cell>
          <cell r="B656" t="str">
            <v>TAI-SEALE,MING</v>
          </cell>
          <cell r="C656">
            <v>40660394</v>
          </cell>
          <cell r="D656">
            <v>0</v>
          </cell>
          <cell r="E656">
            <v>8</v>
          </cell>
          <cell r="F656">
            <v>0</v>
          </cell>
        </row>
        <row r="657">
          <cell r="A657">
            <v>10363282</v>
          </cell>
          <cell r="B657" t="str">
            <v>TAINTER,CHRISTOPHER R</v>
          </cell>
          <cell r="C657">
            <v>40660385</v>
          </cell>
          <cell r="D657">
            <v>80.77</v>
          </cell>
          <cell r="E657">
            <v>19.5</v>
          </cell>
          <cell r="F657">
            <v>1575.0149999999999</v>
          </cell>
        </row>
        <row r="658">
          <cell r="A658">
            <v>10363290</v>
          </cell>
          <cell r="B658" t="str">
            <v>TAKARAE,YUKARI</v>
          </cell>
          <cell r="C658">
            <v>40660381</v>
          </cell>
          <cell r="D658">
            <v>33.520000000000003</v>
          </cell>
          <cell r="E658">
            <v>8</v>
          </cell>
          <cell r="F658">
            <v>268.16000000000003</v>
          </cell>
        </row>
        <row r="659">
          <cell r="A659">
            <v>10363296</v>
          </cell>
          <cell r="B659" t="str">
            <v>BENRUBI,JO ANNE</v>
          </cell>
          <cell r="C659">
            <v>40660398</v>
          </cell>
          <cell r="D659">
            <v>28.44</v>
          </cell>
          <cell r="E659">
            <v>8</v>
          </cell>
          <cell r="F659">
            <v>227.52</v>
          </cell>
        </row>
        <row r="660">
          <cell r="A660">
            <v>10363299</v>
          </cell>
          <cell r="B660" t="str">
            <v>TALLY,STEVEN</v>
          </cell>
          <cell r="C660">
            <v>40660396</v>
          </cell>
          <cell r="D660">
            <v>52.26</v>
          </cell>
          <cell r="E660">
            <v>32</v>
          </cell>
          <cell r="F660">
            <v>1672.32</v>
          </cell>
        </row>
        <row r="661">
          <cell r="A661">
            <v>10363303</v>
          </cell>
          <cell r="B661" t="str">
            <v>SHAH,SEEMA DINESH</v>
          </cell>
          <cell r="C661">
            <v>40660403</v>
          </cell>
          <cell r="D661">
            <v>80.56</v>
          </cell>
          <cell r="E661">
            <v>8</v>
          </cell>
          <cell r="F661">
            <v>644.48</v>
          </cell>
        </row>
        <row r="662">
          <cell r="A662">
            <v>10363304</v>
          </cell>
          <cell r="B662" t="str">
            <v>TAMAYO,PABLO</v>
          </cell>
          <cell r="C662">
            <v>40660433</v>
          </cell>
          <cell r="D662">
            <v>0</v>
          </cell>
          <cell r="E662">
            <v>8</v>
          </cell>
          <cell r="F662">
            <v>0</v>
          </cell>
        </row>
        <row r="663">
          <cell r="A663">
            <v>10363305</v>
          </cell>
          <cell r="B663" t="str">
            <v>TAMAYO-MURILLO,DORATHY E</v>
          </cell>
          <cell r="C663">
            <v>40660416</v>
          </cell>
          <cell r="D663">
            <v>101.45</v>
          </cell>
          <cell r="E663">
            <v>6</v>
          </cell>
          <cell r="F663">
            <v>608.70000000000005</v>
          </cell>
        </row>
        <row r="664">
          <cell r="A664">
            <v>10363307</v>
          </cell>
          <cell r="B664" t="str">
            <v>TAMAS,VANESSA LOUANNE</v>
          </cell>
          <cell r="C664">
            <v>40660407</v>
          </cell>
          <cell r="D664">
            <v>65.09</v>
          </cell>
          <cell r="E664">
            <v>19</v>
          </cell>
          <cell r="F664">
            <v>1236.71</v>
          </cell>
        </row>
        <row r="665">
          <cell r="A665">
            <v>10363339</v>
          </cell>
          <cell r="B665" t="str">
            <v>TANNOUS,JOSEPH</v>
          </cell>
          <cell r="C665">
            <v>40660446</v>
          </cell>
          <cell r="D665">
            <v>107.28</v>
          </cell>
          <cell r="E665">
            <v>8</v>
          </cell>
          <cell r="F665">
            <v>858.24</v>
          </cell>
        </row>
        <row r="666">
          <cell r="A666">
            <v>10363347</v>
          </cell>
          <cell r="B666" t="str">
            <v>TARIN,DAVID</v>
          </cell>
          <cell r="C666">
            <v>40660456</v>
          </cell>
          <cell r="D666">
            <v>107.42</v>
          </cell>
          <cell r="E666">
            <v>8</v>
          </cell>
          <cell r="F666">
            <v>859.36</v>
          </cell>
        </row>
        <row r="667">
          <cell r="A667">
            <v>10363348</v>
          </cell>
          <cell r="B667" t="str">
            <v>TARSA,MARYAM</v>
          </cell>
          <cell r="C667">
            <v>40660458</v>
          </cell>
          <cell r="D667">
            <v>104.12</v>
          </cell>
          <cell r="E667">
            <v>8</v>
          </cell>
          <cell r="F667">
            <v>832.96</v>
          </cell>
        </row>
        <row r="668">
          <cell r="A668">
            <v>10363359</v>
          </cell>
          <cell r="B668" t="str">
            <v>TAREMI,MAHNAZ</v>
          </cell>
          <cell r="C668">
            <v>40719136</v>
          </cell>
          <cell r="D668">
            <v>105.36</v>
          </cell>
          <cell r="E668">
            <v>8</v>
          </cell>
          <cell r="F668">
            <v>842.88</v>
          </cell>
        </row>
        <row r="669">
          <cell r="A669">
            <v>10363365</v>
          </cell>
          <cell r="B669" t="str">
            <v>TAUB,PAM RAJENDRAN</v>
          </cell>
          <cell r="C669">
            <v>40660478</v>
          </cell>
          <cell r="D669">
            <v>196.36</v>
          </cell>
          <cell r="E669">
            <v>8</v>
          </cell>
          <cell r="F669">
            <v>1570.88</v>
          </cell>
        </row>
        <row r="670">
          <cell r="A670">
            <v>10363376</v>
          </cell>
          <cell r="B670" t="str">
            <v>TAYER,WENDY G</v>
          </cell>
          <cell r="C670">
            <v>40660484</v>
          </cell>
          <cell r="D670">
            <v>54.12</v>
          </cell>
          <cell r="E670">
            <v>6</v>
          </cell>
          <cell r="F670">
            <v>324.71999999999997</v>
          </cell>
        </row>
        <row r="671">
          <cell r="A671">
            <v>10363379</v>
          </cell>
          <cell r="B671" t="str">
            <v>TAYLOR,HAVILAH M</v>
          </cell>
          <cell r="C671">
            <v>40660485</v>
          </cell>
          <cell r="D671">
            <v>34.119999999999997</v>
          </cell>
          <cell r="E671">
            <v>8</v>
          </cell>
          <cell r="F671">
            <v>272.95999999999998</v>
          </cell>
        </row>
        <row r="672">
          <cell r="A672">
            <v>10363380</v>
          </cell>
          <cell r="B672" t="str">
            <v>TAYLOR,KENNETH SAMUEL</v>
          </cell>
          <cell r="C672">
            <v>40660490</v>
          </cell>
          <cell r="D672">
            <v>80.94</v>
          </cell>
          <cell r="E672">
            <v>8</v>
          </cell>
          <cell r="F672">
            <v>647.52</v>
          </cell>
        </row>
        <row r="673">
          <cell r="A673">
            <v>10363385</v>
          </cell>
          <cell r="B673" t="str">
            <v>TAYLOR,PALMER W</v>
          </cell>
          <cell r="C673">
            <v>40660493</v>
          </cell>
          <cell r="D673">
            <v>126.58</v>
          </cell>
          <cell r="E673">
            <v>8</v>
          </cell>
          <cell r="F673">
            <v>1012.64</v>
          </cell>
        </row>
        <row r="674">
          <cell r="A674">
            <v>10363386</v>
          </cell>
          <cell r="B674" t="str">
            <v>TAYLOR,TASHA K</v>
          </cell>
          <cell r="C674">
            <v>40660508</v>
          </cell>
          <cell r="D674">
            <v>59.23</v>
          </cell>
          <cell r="E674">
            <v>4</v>
          </cell>
          <cell r="F674">
            <v>236.92</v>
          </cell>
        </row>
        <row r="675">
          <cell r="A675">
            <v>10363387</v>
          </cell>
          <cell r="B675" t="str">
            <v>TAYLOR,SUSAN S</v>
          </cell>
          <cell r="C675">
            <v>40660509</v>
          </cell>
          <cell r="D675">
            <v>149.33000000000001</v>
          </cell>
          <cell r="E675">
            <v>16</v>
          </cell>
          <cell r="F675">
            <v>2389.2800000000002</v>
          </cell>
        </row>
        <row r="676">
          <cell r="A676">
            <v>10363391</v>
          </cell>
          <cell r="B676" t="str">
            <v>TAYLOR,WILLIAM R</v>
          </cell>
          <cell r="C676">
            <v>40660501</v>
          </cell>
          <cell r="D676">
            <v>161.63999999999999</v>
          </cell>
          <cell r="E676">
            <v>8</v>
          </cell>
          <cell r="F676">
            <v>1293.1199999999999</v>
          </cell>
        </row>
        <row r="677">
          <cell r="A677">
            <v>10363402</v>
          </cell>
          <cell r="B677" t="str">
            <v>TEDESCHI,GARY J</v>
          </cell>
          <cell r="C677">
            <v>40660520</v>
          </cell>
          <cell r="D677">
            <v>63.81</v>
          </cell>
          <cell r="E677">
            <v>32</v>
          </cell>
          <cell r="F677">
            <v>2041.92</v>
          </cell>
        </row>
        <row r="678">
          <cell r="A678">
            <v>10363409</v>
          </cell>
          <cell r="B678" t="str">
            <v>TEMPLEMAN JR.,JAMES RAYMOND</v>
          </cell>
          <cell r="C678">
            <v>40721662</v>
          </cell>
          <cell r="D678">
            <v>99.15</v>
          </cell>
          <cell r="E678">
            <v>8</v>
          </cell>
          <cell r="F678">
            <v>793.2</v>
          </cell>
        </row>
        <row r="679">
          <cell r="A679">
            <v>10363416</v>
          </cell>
          <cell r="B679" t="str">
            <v>TEODOROF-DIEDRICH,CARMEN</v>
          </cell>
          <cell r="C679">
            <v>40660532</v>
          </cell>
          <cell r="D679">
            <v>35.58</v>
          </cell>
          <cell r="E679">
            <v>16</v>
          </cell>
          <cell r="F679">
            <v>569.28</v>
          </cell>
        </row>
        <row r="680">
          <cell r="A680">
            <v>10363431</v>
          </cell>
          <cell r="B680" t="str">
            <v>COFFEY,MICHAEL JOHN</v>
          </cell>
          <cell r="C680">
            <v>40660550</v>
          </cell>
          <cell r="D680">
            <v>26.63</v>
          </cell>
          <cell r="E680">
            <v>32</v>
          </cell>
          <cell r="F680">
            <v>852.16</v>
          </cell>
        </row>
        <row r="681">
          <cell r="A681">
            <v>10363432</v>
          </cell>
          <cell r="B681" t="str">
            <v>SCHUSTER,NATHANIEL MARC</v>
          </cell>
          <cell r="C681">
            <v>40660551</v>
          </cell>
          <cell r="D681">
            <v>61.59</v>
          </cell>
          <cell r="E681">
            <v>16</v>
          </cell>
          <cell r="F681">
            <v>985.44</v>
          </cell>
        </row>
        <row r="682">
          <cell r="A682">
            <v>10363439</v>
          </cell>
          <cell r="B682" t="str">
            <v>THACKABERRY,JESSICA LYNN</v>
          </cell>
          <cell r="C682">
            <v>40660576</v>
          </cell>
          <cell r="D682">
            <v>82.64</v>
          </cell>
          <cell r="E682">
            <v>8</v>
          </cell>
          <cell r="F682">
            <v>661.12</v>
          </cell>
        </row>
        <row r="683">
          <cell r="A683">
            <v>10363442</v>
          </cell>
          <cell r="B683" t="str">
            <v>SUAREZ-RAMIREZ,JORGE A</v>
          </cell>
          <cell r="C683">
            <v>40660562</v>
          </cell>
          <cell r="D683">
            <v>28</v>
          </cell>
          <cell r="E683">
            <v>8</v>
          </cell>
          <cell r="F683">
            <v>224</v>
          </cell>
        </row>
        <row r="684">
          <cell r="A684">
            <v>10363445</v>
          </cell>
          <cell r="B684" t="str">
            <v>THANGARAJAH,HARIHARAN</v>
          </cell>
          <cell r="C684">
            <v>40660569</v>
          </cell>
          <cell r="D684">
            <v>81.23</v>
          </cell>
          <cell r="E684">
            <v>8</v>
          </cell>
          <cell r="F684">
            <v>649.84</v>
          </cell>
        </row>
        <row r="685">
          <cell r="A685">
            <v>10363456</v>
          </cell>
          <cell r="B685" t="str">
            <v>THIEL,PARADORN</v>
          </cell>
          <cell r="C685">
            <v>40660579</v>
          </cell>
          <cell r="D685">
            <v>50.41</v>
          </cell>
          <cell r="E685">
            <v>8</v>
          </cell>
          <cell r="F685">
            <v>403.28</v>
          </cell>
        </row>
        <row r="686">
          <cell r="A686">
            <v>10363461</v>
          </cell>
          <cell r="B686" t="str">
            <v>THISTLETHWAITE,PATRICIA A</v>
          </cell>
          <cell r="C686">
            <v>40660593</v>
          </cell>
          <cell r="D686">
            <v>161.63999999999999</v>
          </cell>
          <cell r="E686">
            <v>24</v>
          </cell>
          <cell r="F686">
            <v>3879.3599999999997</v>
          </cell>
        </row>
        <row r="687">
          <cell r="A687">
            <v>10363463</v>
          </cell>
          <cell r="B687" t="str">
            <v>THIESSEN,KAREN ADORA</v>
          </cell>
          <cell r="C687">
            <v>40660584</v>
          </cell>
          <cell r="D687">
            <v>42.46</v>
          </cell>
          <cell r="E687">
            <v>48</v>
          </cell>
          <cell r="F687">
            <v>2038.08</v>
          </cell>
        </row>
        <row r="688">
          <cell r="A688">
            <v>10363472</v>
          </cell>
          <cell r="B688" t="str">
            <v>SUDANO,LAURA ELIZABETH</v>
          </cell>
          <cell r="C688">
            <v>40660600</v>
          </cell>
          <cell r="D688">
            <v>54.93</v>
          </cell>
          <cell r="E688">
            <v>7</v>
          </cell>
          <cell r="F688">
            <v>384.51</v>
          </cell>
        </row>
        <row r="689">
          <cell r="A689">
            <v>10363487</v>
          </cell>
          <cell r="B689" t="str">
            <v>THOMAS,RONALD G</v>
          </cell>
          <cell r="C689">
            <v>40660635</v>
          </cell>
          <cell r="D689">
            <v>146.07</v>
          </cell>
          <cell r="E689">
            <v>8</v>
          </cell>
          <cell r="F689">
            <v>1168.56</v>
          </cell>
        </row>
        <row r="690">
          <cell r="A690">
            <v>10363492</v>
          </cell>
          <cell r="B690" t="str">
            <v>THOMAS,DIANE M</v>
          </cell>
          <cell r="C690">
            <v>40660627</v>
          </cell>
          <cell r="D690">
            <v>48.55</v>
          </cell>
          <cell r="E690">
            <v>4</v>
          </cell>
          <cell r="F690">
            <v>194.2</v>
          </cell>
        </row>
        <row r="691">
          <cell r="A691">
            <v>10363503</v>
          </cell>
          <cell r="B691" t="str">
            <v>THOMPSON,WESLEY KURT</v>
          </cell>
          <cell r="C691">
            <v>40660651</v>
          </cell>
          <cell r="D691">
            <v>101.38</v>
          </cell>
          <cell r="E691">
            <v>8</v>
          </cell>
          <cell r="F691">
            <v>811.04</v>
          </cell>
        </row>
        <row r="692">
          <cell r="A692">
            <v>10363504</v>
          </cell>
          <cell r="B692" t="str">
            <v>THOMSON,SCOTT CULVER</v>
          </cell>
          <cell r="C692">
            <v>40660643</v>
          </cell>
          <cell r="D692">
            <v>93.39</v>
          </cell>
          <cell r="E692">
            <v>4</v>
          </cell>
          <cell r="F692">
            <v>373.56</v>
          </cell>
        </row>
        <row r="693">
          <cell r="A693">
            <v>10363509</v>
          </cell>
          <cell r="B693" t="str">
            <v>THOTA,SUPRAJA</v>
          </cell>
          <cell r="C693">
            <v>40660644</v>
          </cell>
          <cell r="D693">
            <v>100.57</v>
          </cell>
          <cell r="E693">
            <v>8</v>
          </cell>
          <cell r="F693">
            <v>804.56</v>
          </cell>
        </row>
        <row r="694">
          <cell r="A694">
            <v>10363514</v>
          </cell>
          <cell r="B694" t="str">
            <v>FARACE,JENNIFER ANN</v>
          </cell>
          <cell r="C694">
            <v>40660650</v>
          </cell>
          <cell r="D694">
            <v>67.209999999999994</v>
          </cell>
          <cell r="E694">
            <v>8</v>
          </cell>
          <cell r="F694">
            <v>537.67999999999995</v>
          </cell>
        </row>
        <row r="695">
          <cell r="A695">
            <v>10363520</v>
          </cell>
          <cell r="B695" t="str">
            <v>TIAMSON-KASSAB,MARIA LOURDES AGUSTIN</v>
          </cell>
          <cell r="C695">
            <v>40660659</v>
          </cell>
          <cell r="D695">
            <v>108.92</v>
          </cell>
          <cell r="E695">
            <v>24</v>
          </cell>
          <cell r="F695">
            <v>2614.08</v>
          </cell>
        </row>
        <row r="696">
          <cell r="A696">
            <v>10363526</v>
          </cell>
          <cell r="B696" t="str">
            <v>ETKIN,MARC L</v>
          </cell>
          <cell r="C696">
            <v>40660668</v>
          </cell>
          <cell r="D696">
            <v>75.959999999999994</v>
          </cell>
          <cell r="E696">
            <v>19</v>
          </cell>
          <cell r="F696">
            <v>1443.2399999999998</v>
          </cell>
        </row>
        <row r="697">
          <cell r="A697">
            <v>10363535</v>
          </cell>
          <cell r="B697" t="str">
            <v>TELESE,FRANCESCA</v>
          </cell>
          <cell r="C697">
            <v>40660673</v>
          </cell>
          <cell r="D697">
            <v>65.430000000000007</v>
          </cell>
          <cell r="E697">
            <v>8</v>
          </cell>
          <cell r="F697">
            <v>523.44000000000005</v>
          </cell>
        </row>
        <row r="698">
          <cell r="A698">
            <v>10363566</v>
          </cell>
          <cell r="B698" t="str">
            <v>DAVE,SHRAVAN SHAILESH</v>
          </cell>
          <cell r="C698">
            <v>40738127</v>
          </cell>
          <cell r="D698">
            <v>109.12</v>
          </cell>
          <cell r="E698">
            <v>8</v>
          </cell>
          <cell r="F698">
            <v>872.96</v>
          </cell>
        </row>
        <row r="699">
          <cell r="A699">
            <v>10363569</v>
          </cell>
          <cell r="B699" t="str">
            <v>TOBIAS,ROSEMARIE</v>
          </cell>
          <cell r="C699">
            <v>40660716</v>
          </cell>
          <cell r="D699">
            <v>46.46</v>
          </cell>
          <cell r="E699">
            <v>8</v>
          </cell>
          <cell r="F699">
            <v>371.68</v>
          </cell>
        </row>
        <row r="700">
          <cell r="A700">
            <v>10363570</v>
          </cell>
          <cell r="B700" t="str">
            <v>TITCHEN,KANANI ELAINE</v>
          </cell>
          <cell r="C700">
            <v>40660727</v>
          </cell>
          <cell r="D700">
            <v>50.62</v>
          </cell>
          <cell r="E700">
            <v>8</v>
          </cell>
          <cell r="F700">
            <v>404.96</v>
          </cell>
        </row>
        <row r="701">
          <cell r="A701">
            <v>10363578</v>
          </cell>
          <cell r="B701" t="str">
            <v>TOLIA,VAISHAL M</v>
          </cell>
          <cell r="C701">
            <v>40660729</v>
          </cell>
          <cell r="D701">
            <v>83.52</v>
          </cell>
          <cell r="E701">
            <v>24</v>
          </cell>
          <cell r="F701">
            <v>2004.48</v>
          </cell>
        </row>
        <row r="702">
          <cell r="A702">
            <v>10363586</v>
          </cell>
          <cell r="B702" t="str">
            <v>TOM,WYNNIS L</v>
          </cell>
          <cell r="C702">
            <v>40660753</v>
          </cell>
          <cell r="D702">
            <v>134.34</v>
          </cell>
          <cell r="E702">
            <v>8</v>
          </cell>
          <cell r="F702">
            <v>1074.72</v>
          </cell>
        </row>
        <row r="703">
          <cell r="A703">
            <v>10363588</v>
          </cell>
          <cell r="B703" t="str">
            <v>TOMASZEWSKI,CHRISTIAN ALBERTO</v>
          </cell>
          <cell r="C703">
            <v>40660737</v>
          </cell>
          <cell r="D703">
            <v>137.6</v>
          </cell>
          <cell r="E703">
            <v>16</v>
          </cell>
          <cell r="F703">
            <v>2201.6</v>
          </cell>
        </row>
        <row r="704">
          <cell r="A704">
            <v>10363598</v>
          </cell>
          <cell r="B704" t="str">
            <v>DAN,JENNIFER M</v>
          </cell>
          <cell r="C704">
            <v>40660745</v>
          </cell>
          <cell r="D704">
            <v>50.62</v>
          </cell>
          <cell r="E704">
            <v>8</v>
          </cell>
          <cell r="F704">
            <v>404.96</v>
          </cell>
        </row>
        <row r="705">
          <cell r="A705">
            <v>10363599</v>
          </cell>
          <cell r="B705" t="str">
            <v>HOISAK,JEREMY D P</v>
          </cell>
          <cell r="C705">
            <v>40660746</v>
          </cell>
          <cell r="D705">
            <v>86.97</v>
          </cell>
          <cell r="E705">
            <v>8</v>
          </cell>
          <cell r="F705">
            <v>695.76</v>
          </cell>
        </row>
        <row r="706">
          <cell r="A706">
            <v>10363607</v>
          </cell>
          <cell r="B706" t="str">
            <v>TONSFELDT,KAREN</v>
          </cell>
          <cell r="C706">
            <v>40721884</v>
          </cell>
          <cell r="D706">
            <v>33.520000000000003</v>
          </cell>
          <cell r="E706">
            <v>8</v>
          </cell>
          <cell r="F706">
            <v>268.16000000000003</v>
          </cell>
        </row>
        <row r="707">
          <cell r="A707">
            <v>10363621</v>
          </cell>
          <cell r="B707" t="str">
            <v>BENSON,CONSTANCE ANN</v>
          </cell>
          <cell r="C707">
            <v>40660786</v>
          </cell>
          <cell r="D707">
            <v>142.35</v>
          </cell>
          <cell r="E707">
            <v>8</v>
          </cell>
          <cell r="F707">
            <v>1138.8</v>
          </cell>
        </row>
        <row r="708">
          <cell r="A708">
            <v>10363626</v>
          </cell>
          <cell r="B708" t="str">
            <v>TOWNE,TERRA LEE</v>
          </cell>
          <cell r="C708">
            <v>40660779</v>
          </cell>
          <cell r="D708">
            <v>41.85</v>
          </cell>
          <cell r="E708">
            <v>16</v>
          </cell>
          <cell r="F708">
            <v>669.6</v>
          </cell>
        </row>
        <row r="709">
          <cell r="A709">
            <v>10363641</v>
          </cell>
          <cell r="B709" t="str">
            <v>CROKER,BEN ADAM</v>
          </cell>
          <cell r="C709">
            <v>40660799</v>
          </cell>
          <cell r="D709">
            <v>59.87</v>
          </cell>
          <cell r="E709">
            <v>8</v>
          </cell>
          <cell r="F709">
            <v>478.96</v>
          </cell>
        </row>
        <row r="710">
          <cell r="A710">
            <v>10363654</v>
          </cell>
          <cell r="B710" t="str">
            <v>TRAVER,DAVID</v>
          </cell>
          <cell r="C710">
            <v>40660834</v>
          </cell>
          <cell r="D710">
            <v>93.68</v>
          </cell>
          <cell r="E710">
            <v>168</v>
          </cell>
          <cell r="F710">
            <v>15738.240000000002</v>
          </cell>
        </row>
        <row r="711">
          <cell r="A711">
            <v>10363661</v>
          </cell>
          <cell r="B711" t="str">
            <v>TRAN,TUAN NGOC</v>
          </cell>
          <cell r="C711">
            <v>40660816</v>
          </cell>
          <cell r="D711">
            <v>26.96</v>
          </cell>
          <cell r="E711">
            <v>22</v>
          </cell>
          <cell r="F711">
            <v>593.12</v>
          </cell>
        </row>
        <row r="712">
          <cell r="A712">
            <v>10363662</v>
          </cell>
          <cell r="B712" t="str">
            <v>TRASK,EMILY VELAZQUEZ</v>
          </cell>
          <cell r="C712">
            <v>40660817</v>
          </cell>
          <cell r="D712">
            <v>39.869999999999997</v>
          </cell>
          <cell r="E712">
            <v>12</v>
          </cell>
          <cell r="F712">
            <v>478.43999999999994</v>
          </cell>
        </row>
        <row r="713">
          <cell r="A713">
            <v>10363664</v>
          </cell>
          <cell r="B713" t="str">
            <v>TRAUT,JOEL</v>
          </cell>
          <cell r="C713">
            <v>40660828</v>
          </cell>
          <cell r="D713">
            <v>44.01</v>
          </cell>
          <cell r="E713">
            <v>6</v>
          </cell>
          <cell r="F713">
            <v>264.06</v>
          </cell>
        </row>
        <row r="714">
          <cell r="A714">
            <v>10363673</v>
          </cell>
          <cell r="B714" t="str">
            <v>TREJO,JOANN</v>
          </cell>
          <cell r="C714">
            <v>40660838</v>
          </cell>
          <cell r="D714">
            <v>143.68</v>
          </cell>
          <cell r="E714">
            <v>48</v>
          </cell>
          <cell r="F714">
            <v>6896.64</v>
          </cell>
        </row>
        <row r="715">
          <cell r="A715">
            <v>10363675</v>
          </cell>
          <cell r="B715" t="str">
            <v>TREMOULET,ADRIANA HERRERA</v>
          </cell>
          <cell r="C715">
            <v>40660841</v>
          </cell>
          <cell r="D715">
            <v>102.36</v>
          </cell>
          <cell r="E715">
            <v>32</v>
          </cell>
          <cell r="F715">
            <v>3275.52</v>
          </cell>
        </row>
        <row r="716">
          <cell r="A716">
            <v>10363695</v>
          </cell>
          <cell r="B716" t="str">
            <v>TRIVEDI,SURAJ SHIRISH</v>
          </cell>
          <cell r="C716">
            <v>40660858</v>
          </cell>
          <cell r="D716">
            <v>58.43</v>
          </cell>
          <cell r="E716">
            <v>8</v>
          </cell>
          <cell r="F716">
            <v>467.44</v>
          </cell>
        </row>
        <row r="717">
          <cell r="A717">
            <v>10363707</v>
          </cell>
          <cell r="B717" t="str">
            <v>TROUT,RODNEY N</v>
          </cell>
          <cell r="C717">
            <v>40660879</v>
          </cell>
          <cell r="D717">
            <v>36.200000000000003</v>
          </cell>
          <cell r="E717">
            <v>8</v>
          </cell>
          <cell r="F717">
            <v>289.60000000000002</v>
          </cell>
        </row>
        <row r="718">
          <cell r="A718">
            <v>10363709</v>
          </cell>
          <cell r="B718" t="str">
            <v>TROUTMAN,TY</v>
          </cell>
          <cell r="C718" t="str">
            <v>(blank)</v>
          </cell>
          <cell r="D718" t="str">
            <v>(blank)</v>
          </cell>
          <cell r="E718">
            <v>24</v>
          </cell>
          <cell r="F718" t="e">
            <v>#VALUE!</v>
          </cell>
        </row>
        <row r="719">
          <cell r="A719">
            <v>10363710</v>
          </cell>
          <cell r="B719" t="str">
            <v>TROXELL,REGINA MARIE</v>
          </cell>
          <cell r="C719">
            <v>40660881</v>
          </cell>
          <cell r="D719">
            <v>58.7</v>
          </cell>
          <cell r="E719">
            <v>8</v>
          </cell>
          <cell r="F719">
            <v>469.6</v>
          </cell>
        </row>
        <row r="720">
          <cell r="A720">
            <v>10363715</v>
          </cell>
          <cell r="B720" t="str">
            <v>TRUSCOTT,TRACEY LYNN</v>
          </cell>
          <cell r="C720">
            <v>40660895</v>
          </cell>
          <cell r="D720">
            <v>50.51</v>
          </cell>
          <cell r="E720">
            <v>8</v>
          </cell>
          <cell r="F720">
            <v>404.08</v>
          </cell>
        </row>
        <row r="721">
          <cell r="A721">
            <v>10363728</v>
          </cell>
          <cell r="B721" t="str">
            <v>TSUNODA,SHIRLEY M</v>
          </cell>
          <cell r="C721">
            <v>40660897</v>
          </cell>
          <cell r="D721">
            <v>77.59</v>
          </cell>
          <cell r="E721">
            <v>8</v>
          </cell>
          <cell r="F721">
            <v>620.72</v>
          </cell>
        </row>
        <row r="722">
          <cell r="A722">
            <v>10363732</v>
          </cell>
          <cell r="B722" t="str">
            <v>DANIELS,GREGORY A</v>
          </cell>
          <cell r="C722">
            <v>40660909</v>
          </cell>
          <cell r="D722">
            <v>88.65</v>
          </cell>
          <cell r="E722">
            <v>8</v>
          </cell>
          <cell r="F722">
            <v>709.2</v>
          </cell>
        </row>
        <row r="723">
          <cell r="A723">
            <v>10363734</v>
          </cell>
          <cell r="B723" t="str">
            <v>GONZALEZ,BLANCA E</v>
          </cell>
          <cell r="C723">
            <v>40660904</v>
          </cell>
          <cell r="D723">
            <v>36.75</v>
          </cell>
          <cell r="E723">
            <v>8</v>
          </cell>
          <cell r="F723">
            <v>294</v>
          </cell>
        </row>
        <row r="724">
          <cell r="A724">
            <v>10363735</v>
          </cell>
          <cell r="B724" t="str">
            <v>TSUYUKI,KIYOMI</v>
          </cell>
          <cell r="C724">
            <v>40660912</v>
          </cell>
          <cell r="D724">
            <v>55.46</v>
          </cell>
          <cell r="E724">
            <v>8</v>
          </cell>
          <cell r="F724">
            <v>443.68</v>
          </cell>
        </row>
        <row r="725">
          <cell r="A725">
            <v>10363756</v>
          </cell>
          <cell r="B725" t="str">
            <v>TUNG,HOWARD</v>
          </cell>
          <cell r="C725">
            <v>40660943</v>
          </cell>
          <cell r="D725">
            <v>144.51</v>
          </cell>
          <cell r="E725">
            <v>8</v>
          </cell>
          <cell r="F725">
            <v>1156.08</v>
          </cell>
        </row>
        <row r="726">
          <cell r="A726">
            <v>10363758</v>
          </cell>
          <cell r="B726" t="str">
            <v>TUPPER,MORGAN ELIZABETH</v>
          </cell>
          <cell r="C726">
            <v>40660934</v>
          </cell>
          <cell r="D726">
            <v>79</v>
          </cell>
          <cell r="E726">
            <v>8</v>
          </cell>
          <cell r="F726">
            <v>632</v>
          </cell>
        </row>
        <row r="727">
          <cell r="A727">
            <v>10363762</v>
          </cell>
          <cell r="B727" t="str">
            <v>TRUNKO,MARY ELLEN</v>
          </cell>
          <cell r="C727">
            <v>40660940</v>
          </cell>
          <cell r="D727">
            <v>143.97</v>
          </cell>
          <cell r="E727">
            <v>48</v>
          </cell>
          <cell r="F727">
            <v>6910.5599999999995</v>
          </cell>
        </row>
        <row r="728">
          <cell r="A728">
            <v>10363779</v>
          </cell>
          <cell r="B728" t="str">
            <v>TUSZYNSKI,MARK H</v>
          </cell>
          <cell r="C728">
            <v>40660976</v>
          </cell>
          <cell r="D728">
            <v>275.10000000000002</v>
          </cell>
          <cell r="E728">
            <v>8</v>
          </cell>
          <cell r="F728">
            <v>2200.8000000000002</v>
          </cell>
        </row>
        <row r="729">
          <cell r="A729">
            <v>10363782</v>
          </cell>
          <cell r="B729" t="str">
            <v>TUZ-ZAHRA,FATIMA</v>
          </cell>
          <cell r="C729">
            <v>40660962</v>
          </cell>
          <cell r="D729">
            <v>31.13</v>
          </cell>
          <cell r="E729">
            <v>8</v>
          </cell>
          <cell r="F729">
            <v>249.04</v>
          </cell>
        </row>
        <row r="730">
          <cell r="A730">
            <v>10363805</v>
          </cell>
          <cell r="B730" t="str">
            <v>TZACHANIS,DIMITRIOS</v>
          </cell>
          <cell r="C730">
            <v>40660987</v>
          </cell>
          <cell r="D730">
            <v>141.01</v>
          </cell>
          <cell r="E730">
            <v>8</v>
          </cell>
          <cell r="F730">
            <v>1128.08</v>
          </cell>
        </row>
        <row r="731">
          <cell r="A731">
            <v>10363821</v>
          </cell>
          <cell r="B731" t="str">
            <v>UPASANI,VIDYADHAR VINAYAK</v>
          </cell>
          <cell r="C731">
            <v>40661007</v>
          </cell>
          <cell r="D731">
            <v>107.14</v>
          </cell>
          <cell r="E731">
            <v>8</v>
          </cell>
          <cell r="F731">
            <v>857.12</v>
          </cell>
        </row>
        <row r="732">
          <cell r="A732">
            <v>10363832</v>
          </cell>
          <cell r="B732" t="str">
            <v>UREY,MARCUS ANTHONY</v>
          </cell>
          <cell r="C732">
            <v>40661021</v>
          </cell>
          <cell r="D732">
            <v>143.68</v>
          </cell>
          <cell r="E732">
            <v>8</v>
          </cell>
          <cell r="F732">
            <v>1149.44</v>
          </cell>
        </row>
        <row r="733">
          <cell r="A733">
            <v>10363839</v>
          </cell>
          <cell r="B733" t="str">
            <v>TILFORD,SARAH ASHLEY</v>
          </cell>
          <cell r="C733">
            <v>40661025</v>
          </cell>
          <cell r="D733">
            <v>82.07</v>
          </cell>
          <cell r="E733">
            <v>20</v>
          </cell>
          <cell r="F733">
            <v>1641.3999999999999</v>
          </cell>
        </row>
        <row r="734">
          <cell r="A734">
            <v>10363840</v>
          </cell>
          <cell r="B734" t="str">
            <v>UVELLI,KATHERINE ELIZABETH</v>
          </cell>
          <cell r="C734">
            <v>40661029</v>
          </cell>
          <cell r="D734">
            <v>74.37</v>
          </cell>
          <cell r="E734">
            <v>6</v>
          </cell>
          <cell r="F734">
            <v>446.22</v>
          </cell>
        </row>
        <row r="735">
          <cell r="A735">
            <v>10363842</v>
          </cell>
          <cell r="B735" t="str">
            <v>EKPENYONG,ATIM</v>
          </cell>
          <cell r="C735">
            <v>40661032</v>
          </cell>
          <cell r="D735">
            <v>68.680000000000007</v>
          </cell>
          <cell r="E735">
            <v>21</v>
          </cell>
          <cell r="F735">
            <v>1442.2800000000002</v>
          </cell>
        </row>
        <row r="736">
          <cell r="A736">
            <v>10363853</v>
          </cell>
          <cell r="B736" t="str">
            <v>HALL,DAVID JONATHAN</v>
          </cell>
          <cell r="C736">
            <v>40661042</v>
          </cell>
          <cell r="D736">
            <v>119.73</v>
          </cell>
          <cell r="E736">
            <v>8</v>
          </cell>
          <cell r="F736">
            <v>957.84</v>
          </cell>
        </row>
        <row r="737">
          <cell r="A737">
            <v>10363854</v>
          </cell>
          <cell r="B737" t="str">
            <v>VAINGANKAR,SUCHETA MUKUL</v>
          </cell>
          <cell r="C737">
            <v>40661044</v>
          </cell>
          <cell r="D737">
            <v>65.8</v>
          </cell>
          <cell r="E737">
            <v>4</v>
          </cell>
          <cell r="F737">
            <v>263.2</v>
          </cell>
        </row>
        <row r="738">
          <cell r="A738">
            <v>10363861</v>
          </cell>
          <cell r="B738" t="str">
            <v>VALASEK,MARK A</v>
          </cell>
          <cell r="C738">
            <v>40661060</v>
          </cell>
          <cell r="D738">
            <v>134.29</v>
          </cell>
          <cell r="E738">
            <v>4</v>
          </cell>
          <cell r="F738">
            <v>537.16</v>
          </cell>
        </row>
        <row r="739">
          <cell r="A739">
            <v>10363870</v>
          </cell>
          <cell r="B739" t="str">
            <v>VALLON,VOLKER</v>
          </cell>
          <cell r="C739">
            <v>40661092</v>
          </cell>
          <cell r="D739">
            <v>0</v>
          </cell>
          <cell r="E739">
            <v>16</v>
          </cell>
          <cell r="F739">
            <v>0</v>
          </cell>
        </row>
        <row r="740">
          <cell r="A740">
            <v>10363872</v>
          </cell>
          <cell r="B740" t="str">
            <v>AMINLARI,AMIR</v>
          </cell>
          <cell r="C740">
            <v>40661066</v>
          </cell>
          <cell r="D740">
            <v>67.72</v>
          </cell>
          <cell r="E740">
            <v>24</v>
          </cell>
          <cell r="F740">
            <v>1625.28</v>
          </cell>
        </row>
        <row r="741">
          <cell r="A741">
            <v>10363892</v>
          </cell>
          <cell r="B741" t="str">
            <v>VAN NIEKERK,ANNA KATHRYN</v>
          </cell>
          <cell r="C741">
            <v>40661086</v>
          </cell>
          <cell r="D741">
            <v>69.59</v>
          </cell>
          <cell r="E741">
            <v>68</v>
          </cell>
          <cell r="F741">
            <v>4732.12</v>
          </cell>
        </row>
        <row r="742">
          <cell r="A742">
            <v>10363913</v>
          </cell>
          <cell r="B742" t="str">
            <v>VANDERWOUDE,CHELSEA KYLIE</v>
          </cell>
          <cell r="C742">
            <v>40661108</v>
          </cell>
          <cell r="D742">
            <v>24.1</v>
          </cell>
          <cell r="E742">
            <v>8</v>
          </cell>
          <cell r="F742">
            <v>192.8</v>
          </cell>
        </row>
        <row r="743">
          <cell r="A743">
            <v>10363919</v>
          </cell>
          <cell r="B743" t="str">
            <v>VANE,JACKSON</v>
          </cell>
          <cell r="C743">
            <v>40661130</v>
          </cell>
          <cell r="D743">
            <v>72.73</v>
          </cell>
          <cell r="E743">
            <v>15.5</v>
          </cell>
          <cell r="F743">
            <v>1127.3150000000001</v>
          </cell>
        </row>
        <row r="744">
          <cell r="A744">
            <v>10363923</v>
          </cell>
          <cell r="B744" t="str">
            <v>VAN HOESEN,KAREN B</v>
          </cell>
          <cell r="C744">
            <v>40661122</v>
          </cell>
          <cell r="D744">
            <v>118.53</v>
          </cell>
          <cell r="E744">
            <v>24</v>
          </cell>
          <cell r="F744">
            <v>2844.7200000000003</v>
          </cell>
        </row>
        <row r="745">
          <cell r="A745">
            <v>10363930</v>
          </cell>
          <cell r="B745" t="str">
            <v>HANDWERKER,JASON</v>
          </cell>
          <cell r="C745">
            <v>40661136</v>
          </cell>
          <cell r="D745">
            <v>166.95</v>
          </cell>
          <cell r="E745">
            <v>8</v>
          </cell>
          <cell r="F745">
            <v>1335.6</v>
          </cell>
        </row>
        <row r="746">
          <cell r="A746">
            <v>10363937</v>
          </cell>
          <cell r="B746" t="str">
            <v>WEIS,SARA M</v>
          </cell>
          <cell r="C746">
            <v>40661139</v>
          </cell>
          <cell r="D746">
            <v>56.04</v>
          </cell>
          <cell r="E746">
            <v>8</v>
          </cell>
          <cell r="F746">
            <v>448.32</v>
          </cell>
        </row>
        <row r="747">
          <cell r="A747">
            <v>10363940</v>
          </cell>
          <cell r="B747" t="str">
            <v>VARKI,AJIT P</v>
          </cell>
          <cell r="C747">
            <v>40661155</v>
          </cell>
          <cell r="D747">
            <v>223.66</v>
          </cell>
          <cell r="E747">
            <v>136</v>
          </cell>
          <cell r="F747">
            <v>30417.759999999998</v>
          </cell>
        </row>
        <row r="748">
          <cell r="A748">
            <v>10363946</v>
          </cell>
          <cell r="B748" t="str">
            <v>VARNER,JUDITH A</v>
          </cell>
          <cell r="C748">
            <v>40661167</v>
          </cell>
          <cell r="D748">
            <v>203.54</v>
          </cell>
          <cell r="E748">
            <v>8</v>
          </cell>
          <cell r="F748">
            <v>1628.32</v>
          </cell>
        </row>
        <row r="749">
          <cell r="A749">
            <v>10363947</v>
          </cell>
          <cell r="B749" t="str">
            <v>CRIST,KATIE LYNN</v>
          </cell>
          <cell r="C749">
            <v>40661176</v>
          </cell>
          <cell r="D749">
            <v>26.63</v>
          </cell>
          <cell r="E749">
            <v>56</v>
          </cell>
          <cell r="F749">
            <v>1491.28</v>
          </cell>
        </row>
        <row r="750">
          <cell r="A750">
            <v>10363951</v>
          </cell>
          <cell r="B750" t="str">
            <v>VANDE CASTEELE,NIELS BENJAMIN</v>
          </cell>
          <cell r="C750">
            <v>40663854</v>
          </cell>
          <cell r="D750">
            <v>0</v>
          </cell>
          <cell r="E750">
            <v>8</v>
          </cell>
          <cell r="F750">
            <v>0</v>
          </cell>
        </row>
        <row r="751">
          <cell r="A751">
            <v>10363952</v>
          </cell>
          <cell r="B751" t="str">
            <v>VARDI,KALYA</v>
          </cell>
          <cell r="C751">
            <v>40661151</v>
          </cell>
          <cell r="D751">
            <v>83.45</v>
          </cell>
          <cell r="E751">
            <v>5</v>
          </cell>
          <cell r="F751">
            <v>417.25</v>
          </cell>
        </row>
        <row r="752">
          <cell r="A752">
            <v>10363953</v>
          </cell>
          <cell r="B752" t="str">
            <v>VARGAS-VILA,MARIO ALEXANDER</v>
          </cell>
          <cell r="C752">
            <v>40661146</v>
          </cell>
          <cell r="D752">
            <v>35.04</v>
          </cell>
          <cell r="E752">
            <v>40</v>
          </cell>
          <cell r="F752">
            <v>1401.6</v>
          </cell>
        </row>
        <row r="753">
          <cell r="A753">
            <v>10363962</v>
          </cell>
          <cell r="B753" t="str">
            <v>VARUGHESE,JAY</v>
          </cell>
          <cell r="C753">
            <v>40661169</v>
          </cell>
          <cell r="D753">
            <v>124.42</v>
          </cell>
          <cell r="E753">
            <v>8</v>
          </cell>
          <cell r="F753">
            <v>995.36</v>
          </cell>
        </row>
        <row r="754">
          <cell r="A754">
            <v>10363976</v>
          </cell>
          <cell r="B754" t="str">
            <v>TOVAR PADUA,LEIDY JOHANA</v>
          </cell>
          <cell r="C754">
            <v>40661188</v>
          </cell>
          <cell r="D754">
            <v>58.43</v>
          </cell>
          <cell r="E754">
            <v>8</v>
          </cell>
          <cell r="F754">
            <v>467.44</v>
          </cell>
        </row>
        <row r="755">
          <cell r="A755">
            <v>10363984</v>
          </cell>
          <cell r="B755" t="str">
            <v>VAUGHN,GABRIELLE RYAN</v>
          </cell>
          <cell r="C755">
            <v>40661197</v>
          </cell>
          <cell r="D755">
            <v>78.11</v>
          </cell>
          <cell r="E755">
            <v>32</v>
          </cell>
          <cell r="F755">
            <v>2499.52</v>
          </cell>
        </row>
        <row r="756">
          <cell r="A756">
            <v>10363985</v>
          </cell>
          <cell r="B756" t="str">
            <v>VAYNGORTIN,TATYANA</v>
          </cell>
          <cell r="C756">
            <v>40661199</v>
          </cell>
          <cell r="D756">
            <v>61.59</v>
          </cell>
          <cell r="E756">
            <v>19</v>
          </cell>
          <cell r="F756">
            <v>1170.21</v>
          </cell>
        </row>
        <row r="757">
          <cell r="A757">
            <v>10363999</v>
          </cell>
          <cell r="B757" t="str">
            <v>VERA,DAVID ROBERT</v>
          </cell>
          <cell r="C757">
            <v>40661223</v>
          </cell>
          <cell r="D757">
            <v>100.05</v>
          </cell>
          <cell r="E757">
            <v>8</v>
          </cell>
          <cell r="F757">
            <v>800.4</v>
          </cell>
        </row>
        <row r="758">
          <cell r="A758">
            <v>10364001</v>
          </cell>
          <cell r="B758" t="str">
            <v>VERHAGEN,ANDREA LEE</v>
          </cell>
          <cell r="C758">
            <v>40661241</v>
          </cell>
          <cell r="D758">
            <v>36.93</v>
          </cell>
          <cell r="E758">
            <v>8</v>
          </cell>
          <cell r="F758">
            <v>295.44</v>
          </cell>
        </row>
        <row r="759">
          <cell r="A759">
            <v>10364031</v>
          </cell>
          <cell r="B759" t="str">
            <v>VAIDA,FLORIN</v>
          </cell>
          <cell r="C759">
            <v>40661274</v>
          </cell>
          <cell r="D759">
            <v>0</v>
          </cell>
          <cell r="E759">
            <v>8</v>
          </cell>
          <cell r="F759">
            <v>0</v>
          </cell>
        </row>
        <row r="760">
          <cell r="A760">
            <v>10364038</v>
          </cell>
          <cell r="B760" t="str">
            <v>VEERAPONG,JULA</v>
          </cell>
          <cell r="C760">
            <v>40661263</v>
          </cell>
          <cell r="D760">
            <v>86.73</v>
          </cell>
          <cell r="E760">
            <v>8</v>
          </cell>
          <cell r="F760">
            <v>693.84</v>
          </cell>
        </row>
        <row r="761">
          <cell r="A761">
            <v>10364057</v>
          </cell>
          <cell r="B761" t="str">
            <v>VIG,SANJANA</v>
          </cell>
          <cell r="C761">
            <v>40661290</v>
          </cell>
          <cell r="D761">
            <v>65.09</v>
          </cell>
          <cell r="E761">
            <v>16</v>
          </cell>
          <cell r="F761">
            <v>1041.44</v>
          </cell>
        </row>
        <row r="762">
          <cell r="A762">
            <v>10364059</v>
          </cell>
          <cell r="B762" t="str">
            <v>VILKE,GARY MICHAEL</v>
          </cell>
          <cell r="C762">
            <v>40661292</v>
          </cell>
          <cell r="D762">
            <v>162.26</v>
          </cell>
          <cell r="E762">
            <v>16</v>
          </cell>
          <cell r="F762">
            <v>2596.16</v>
          </cell>
        </row>
        <row r="763">
          <cell r="A763">
            <v>10364060</v>
          </cell>
          <cell r="B763" t="str">
            <v>VIIRRE,ERIK SCOTT</v>
          </cell>
          <cell r="C763">
            <v>40661294</v>
          </cell>
          <cell r="D763">
            <v>86.97</v>
          </cell>
          <cell r="E763">
            <v>8</v>
          </cell>
          <cell r="F763">
            <v>695.76</v>
          </cell>
        </row>
        <row r="764">
          <cell r="A764">
            <v>10364062</v>
          </cell>
          <cell r="B764" t="str">
            <v>VILLARREAL,FRANCISCO J</v>
          </cell>
          <cell r="C764">
            <v>40661298</v>
          </cell>
          <cell r="D764">
            <v>97.13</v>
          </cell>
          <cell r="E764">
            <v>7</v>
          </cell>
          <cell r="F764">
            <v>679.91</v>
          </cell>
        </row>
        <row r="765">
          <cell r="A765">
            <v>10364067</v>
          </cell>
          <cell r="B765" t="str">
            <v>FARKHONDEHPOUR,MOHAMMAD ALI</v>
          </cell>
          <cell r="C765">
            <v>40661304</v>
          </cell>
          <cell r="D765">
            <v>100.57</v>
          </cell>
          <cell r="E765">
            <v>24</v>
          </cell>
          <cell r="F765">
            <v>2413.6799999999998</v>
          </cell>
        </row>
        <row r="766">
          <cell r="A766">
            <v>10364079</v>
          </cell>
          <cell r="B766" t="str">
            <v>LE,CRYSTAL N</v>
          </cell>
          <cell r="C766">
            <v>40661314</v>
          </cell>
          <cell r="D766">
            <v>108.43</v>
          </cell>
          <cell r="E766">
            <v>28</v>
          </cell>
          <cell r="F766">
            <v>3036.04</v>
          </cell>
        </row>
        <row r="767">
          <cell r="A767">
            <v>10364083</v>
          </cell>
          <cell r="B767" t="str">
            <v>VILLANO,JANNA</v>
          </cell>
          <cell r="C767">
            <v>40661329</v>
          </cell>
          <cell r="D767">
            <v>113</v>
          </cell>
          <cell r="E767">
            <v>17</v>
          </cell>
          <cell r="F767">
            <v>1921</v>
          </cell>
        </row>
        <row r="768">
          <cell r="A768">
            <v>10364086</v>
          </cell>
          <cell r="B768" t="str">
            <v>NUDLEMAN,ERIC DANIEL</v>
          </cell>
          <cell r="C768">
            <v>40661330</v>
          </cell>
          <cell r="D768">
            <v>103.02</v>
          </cell>
          <cell r="E768">
            <v>80</v>
          </cell>
          <cell r="F768">
            <v>8241.6</v>
          </cell>
        </row>
        <row r="769">
          <cell r="A769">
            <v>10364092</v>
          </cell>
          <cell r="B769" t="str">
            <v>HEMPERLY,AMY VIROJANAPA</v>
          </cell>
          <cell r="C769">
            <v>40661341</v>
          </cell>
          <cell r="D769">
            <v>45.26</v>
          </cell>
          <cell r="E769">
            <v>8</v>
          </cell>
          <cell r="F769">
            <v>362.08</v>
          </cell>
        </row>
        <row r="770">
          <cell r="A770">
            <v>10364109</v>
          </cell>
          <cell r="B770" t="str">
            <v>LUO,YUNJUN</v>
          </cell>
          <cell r="C770">
            <v>40657288</v>
          </cell>
          <cell r="D770">
            <v>39.020000000000003</v>
          </cell>
          <cell r="E770">
            <v>8</v>
          </cell>
          <cell r="F770">
            <v>312.16000000000003</v>
          </cell>
        </row>
        <row r="771">
          <cell r="A771">
            <v>10364119</v>
          </cell>
          <cell r="B771" t="str">
            <v>PAWLICKI,TODD ALAN</v>
          </cell>
          <cell r="C771">
            <v>40657300</v>
          </cell>
          <cell r="D771">
            <v>174.81</v>
          </cell>
          <cell r="E771">
            <v>16</v>
          </cell>
          <cell r="F771">
            <v>2796.96</v>
          </cell>
        </row>
        <row r="772">
          <cell r="A772">
            <v>10364122</v>
          </cell>
          <cell r="B772" t="str">
            <v>PEARN,MATTHEW LAMBERT</v>
          </cell>
          <cell r="C772">
            <v>40657304</v>
          </cell>
          <cell r="D772">
            <v>72.27</v>
          </cell>
          <cell r="E772">
            <v>16</v>
          </cell>
          <cell r="F772">
            <v>1156.32</v>
          </cell>
        </row>
        <row r="773">
          <cell r="A773">
            <v>10364135</v>
          </cell>
          <cell r="B773" t="str">
            <v>PECHEVA,DILIANA ANGUELOVA</v>
          </cell>
          <cell r="C773">
            <v>40657321</v>
          </cell>
          <cell r="D773">
            <v>25.33</v>
          </cell>
          <cell r="E773">
            <v>8</v>
          </cell>
          <cell r="F773">
            <v>202.64</v>
          </cell>
        </row>
        <row r="774">
          <cell r="A774">
            <v>10364150</v>
          </cell>
          <cell r="B774" t="str">
            <v>PELTIER,STEVEN THOMAS</v>
          </cell>
          <cell r="C774">
            <v>40657342</v>
          </cell>
          <cell r="D774">
            <v>115.63</v>
          </cell>
          <cell r="E774">
            <v>8</v>
          </cell>
          <cell r="F774">
            <v>925.04</v>
          </cell>
        </row>
        <row r="775">
          <cell r="A775">
            <v>10364152</v>
          </cell>
          <cell r="B775" t="str">
            <v>PENNOCK,ANDREW TENNANT</v>
          </cell>
          <cell r="C775">
            <v>40657341</v>
          </cell>
          <cell r="D775">
            <v>125.67</v>
          </cell>
          <cell r="E775">
            <v>8</v>
          </cell>
          <cell r="F775">
            <v>1005.36</v>
          </cell>
        </row>
        <row r="776">
          <cell r="A776">
            <v>10364154</v>
          </cell>
          <cell r="B776" t="str">
            <v>PENTICOFF,SEAN P</v>
          </cell>
          <cell r="C776">
            <v>40657350</v>
          </cell>
          <cell r="D776">
            <v>53.57</v>
          </cell>
          <cell r="E776">
            <v>16</v>
          </cell>
          <cell r="F776">
            <v>857.12</v>
          </cell>
        </row>
        <row r="777">
          <cell r="A777">
            <v>10364161</v>
          </cell>
          <cell r="B777" t="str">
            <v>PERDION,KAREN</v>
          </cell>
          <cell r="C777">
            <v>40657348</v>
          </cell>
          <cell r="D777">
            <v>86.97</v>
          </cell>
          <cell r="E777">
            <v>24</v>
          </cell>
          <cell r="F777">
            <v>2087.2799999999997</v>
          </cell>
        </row>
        <row r="778">
          <cell r="A778">
            <v>10364167</v>
          </cell>
          <cell r="B778" t="str">
            <v>LUGO,PAMELA</v>
          </cell>
          <cell r="C778">
            <v>40657354</v>
          </cell>
          <cell r="D778">
            <v>28.74</v>
          </cell>
          <cell r="E778">
            <v>24</v>
          </cell>
          <cell r="F778">
            <v>689.76</v>
          </cell>
        </row>
        <row r="779">
          <cell r="A779">
            <v>10364175</v>
          </cell>
          <cell r="B779" t="str">
            <v>PERENS,ELLIOT ALAN</v>
          </cell>
          <cell r="C779">
            <v>40657372</v>
          </cell>
          <cell r="D779">
            <v>71.13</v>
          </cell>
          <cell r="E779">
            <v>16</v>
          </cell>
          <cell r="F779">
            <v>1138.08</v>
          </cell>
        </row>
        <row r="780">
          <cell r="A780">
            <v>10364198</v>
          </cell>
          <cell r="B780" t="str">
            <v>PELUCIO,MARIA TEREZA</v>
          </cell>
          <cell r="C780">
            <v>40657395</v>
          </cell>
          <cell r="D780">
            <v>68.73</v>
          </cell>
          <cell r="E780">
            <v>4</v>
          </cell>
          <cell r="F780">
            <v>274.92</v>
          </cell>
        </row>
        <row r="781">
          <cell r="A781">
            <v>10364209</v>
          </cell>
          <cell r="B781" t="str">
            <v>HYLTON,DIANA JO</v>
          </cell>
          <cell r="C781">
            <v>40657408</v>
          </cell>
          <cell r="D781">
            <v>58.43</v>
          </cell>
          <cell r="E781">
            <v>8</v>
          </cell>
          <cell r="F781">
            <v>467.44</v>
          </cell>
        </row>
        <row r="782">
          <cell r="A782">
            <v>10364229</v>
          </cell>
          <cell r="B782" t="str">
            <v>KRESHAK,ALLYSON A</v>
          </cell>
          <cell r="C782">
            <v>40657426</v>
          </cell>
          <cell r="D782">
            <v>79.5</v>
          </cell>
          <cell r="E782">
            <v>16</v>
          </cell>
          <cell r="F782">
            <v>1272</v>
          </cell>
        </row>
        <row r="783">
          <cell r="A783">
            <v>10364243</v>
          </cell>
          <cell r="B783" t="str">
            <v>SANCHEZ,AMBER PARATORE</v>
          </cell>
          <cell r="C783">
            <v>40658732</v>
          </cell>
          <cell r="D783">
            <v>105.36</v>
          </cell>
          <cell r="E783">
            <v>8</v>
          </cell>
          <cell r="F783">
            <v>842.88</v>
          </cell>
        </row>
        <row r="784">
          <cell r="A784">
            <v>10364251</v>
          </cell>
          <cell r="B784" t="str">
            <v>SANCHEZ,RAMON ALEJANDRO</v>
          </cell>
          <cell r="C784">
            <v>40658740</v>
          </cell>
          <cell r="D784">
            <v>72.27</v>
          </cell>
          <cell r="E784">
            <v>16</v>
          </cell>
          <cell r="F784">
            <v>1156.32</v>
          </cell>
        </row>
        <row r="785">
          <cell r="A785">
            <v>10364253</v>
          </cell>
          <cell r="B785" t="str">
            <v>SANDACK,JONATHAN CASEY</v>
          </cell>
          <cell r="C785">
            <v>40658738</v>
          </cell>
          <cell r="D785">
            <v>132.81</v>
          </cell>
          <cell r="E785">
            <v>8</v>
          </cell>
          <cell r="F785">
            <v>1062.48</v>
          </cell>
        </row>
        <row r="786">
          <cell r="A786">
            <v>10364260</v>
          </cell>
          <cell r="B786" t="str">
            <v>SANDBORN,WILLIAM JEFFERY</v>
          </cell>
          <cell r="C786">
            <v>40663857</v>
          </cell>
          <cell r="D786">
            <v>0</v>
          </cell>
          <cell r="E786">
            <v>8</v>
          </cell>
          <cell r="F786">
            <v>0</v>
          </cell>
        </row>
        <row r="787">
          <cell r="A787">
            <v>10364261</v>
          </cell>
          <cell r="B787" t="str">
            <v>SANDER,MAIKE</v>
          </cell>
          <cell r="C787">
            <v>40658787</v>
          </cell>
          <cell r="D787">
            <v>177.2</v>
          </cell>
          <cell r="E787">
            <v>24</v>
          </cell>
          <cell r="F787">
            <v>4252.7999999999993</v>
          </cell>
        </row>
        <row r="788">
          <cell r="A788">
            <v>10364264</v>
          </cell>
          <cell r="B788" t="str">
            <v>SALAS GARCIA,MARIANA CRISTINA</v>
          </cell>
          <cell r="C788">
            <v>40658747</v>
          </cell>
          <cell r="D788">
            <v>29.71</v>
          </cell>
          <cell r="E788">
            <v>8</v>
          </cell>
          <cell r="F788">
            <v>237.68</v>
          </cell>
        </row>
        <row r="789">
          <cell r="A789">
            <v>10364269</v>
          </cell>
          <cell r="B789" t="str">
            <v>SANCHEZ-LOPEZ,ELSA</v>
          </cell>
          <cell r="C789">
            <v>40658754</v>
          </cell>
          <cell r="D789">
            <v>30.22</v>
          </cell>
          <cell r="E789">
            <v>16</v>
          </cell>
          <cell r="F789">
            <v>483.52</v>
          </cell>
        </row>
        <row r="790">
          <cell r="A790">
            <v>10364281</v>
          </cell>
          <cell r="B790" t="str">
            <v>SANGHVI,REEMA</v>
          </cell>
          <cell r="C790">
            <v>40658770</v>
          </cell>
          <cell r="D790">
            <v>75.959999999999994</v>
          </cell>
          <cell r="E790">
            <v>8</v>
          </cell>
          <cell r="F790">
            <v>607.67999999999995</v>
          </cell>
        </row>
        <row r="791">
          <cell r="A791">
            <v>10364282</v>
          </cell>
          <cell r="B791" t="str">
            <v>SANI,ARMELIA</v>
          </cell>
          <cell r="C791">
            <v>40658774</v>
          </cell>
          <cell r="D791">
            <v>107.01</v>
          </cell>
          <cell r="E791">
            <v>63</v>
          </cell>
          <cell r="F791">
            <v>6741.63</v>
          </cell>
        </row>
        <row r="792">
          <cell r="A792">
            <v>10364283</v>
          </cell>
          <cell r="B792" t="str">
            <v>SANGHVI,PARAG R</v>
          </cell>
          <cell r="C792">
            <v>40658773</v>
          </cell>
          <cell r="D792">
            <v>196.36</v>
          </cell>
          <cell r="E792">
            <v>24</v>
          </cell>
          <cell r="F792">
            <v>4712.6400000000003</v>
          </cell>
        </row>
        <row r="793">
          <cell r="A793">
            <v>10364285</v>
          </cell>
          <cell r="B793" t="str">
            <v>SANNIDHI,DEEPA</v>
          </cell>
          <cell r="C793">
            <v>40658776</v>
          </cell>
          <cell r="D793">
            <v>53.35</v>
          </cell>
          <cell r="E793">
            <v>8</v>
          </cell>
          <cell r="F793">
            <v>426.8</v>
          </cell>
        </row>
        <row r="794">
          <cell r="A794">
            <v>10364295</v>
          </cell>
          <cell r="B794" t="str">
            <v>SANTELLI,EUGENIO</v>
          </cell>
          <cell r="C794">
            <v>40658793</v>
          </cell>
          <cell r="D794">
            <v>33.520000000000003</v>
          </cell>
          <cell r="E794">
            <v>16</v>
          </cell>
          <cell r="F794">
            <v>536.32000000000005</v>
          </cell>
        </row>
        <row r="795">
          <cell r="A795">
            <v>10364296</v>
          </cell>
          <cell r="B795" t="str">
            <v>SANTILLAN,CYNTHIA SAWHNEY</v>
          </cell>
          <cell r="C795">
            <v>40658794</v>
          </cell>
          <cell r="D795">
            <v>173.66</v>
          </cell>
          <cell r="E795">
            <v>22</v>
          </cell>
          <cell r="F795">
            <v>3820.52</v>
          </cell>
        </row>
        <row r="796">
          <cell r="A796">
            <v>10364297</v>
          </cell>
          <cell r="B796" t="str">
            <v>SANTIAGO-DIEPPA,DAVID RAFAEL</v>
          </cell>
          <cell r="C796">
            <v>40720372</v>
          </cell>
          <cell r="D796">
            <v>86.59</v>
          </cell>
          <cell r="E796">
            <v>8</v>
          </cell>
          <cell r="F796">
            <v>692.72</v>
          </cell>
        </row>
        <row r="797">
          <cell r="A797">
            <v>10364298</v>
          </cell>
          <cell r="B797" t="str">
            <v>SANTIAGO-LASTRA,YAHIR AMIR</v>
          </cell>
          <cell r="C797">
            <v>40658789</v>
          </cell>
          <cell r="D797">
            <v>75.53</v>
          </cell>
          <cell r="E797">
            <v>8</v>
          </cell>
          <cell r="F797">
            <v>604.24</v>
          </cell>
        </row>
        <row r="798">
          <cell r="A798">
            <v>10364302</v>
          </cell>
          <cell r="B798" t="str">
            <v>SARKIN,ANDREW J</v>
          </cell>
          <cell r="C798">
            <v>40658804</v>
          </cell>
          <cell r="D798">
            <v>48.23</v>
          </cell>
          <cell r="E798">
            <v>16</v>
          </cell>
          <cell r="F798">
            <v>771.68</v>
          </cell>
        </row>
        <row r="799">
          <cell r="A799">
            <v>10364302</v>
          </cell>
          <cell r="B799" t="str">
            <v>SARKIN,ANDREW J</v>
          </cell>
          <cell r="C799">
            <v>40663858</v>
          </cell>
          <cell r="D799">
            <v>0</v>
          </cell>
          <cell r="E799">
            <v>8</v>
          </cell>
          <cell r="F799">
            <v>0</v>
          </cell>
        </row>
        <row r="800">
          <cell r="A800">
            <v>10364303</v>
          </cell>
          <cell r="B800" t="str">
            <v>SAPIRO,ELAINE M</v>
          </cell>
          <cell r="C800">
            <v>40658806</v>
          </cell>
          <cell r="D800">
            <v>50.41</v>
          </cell>
          <cell r="E800">
            <v>21</v>
          </cell>
          <cell r="F800">
            <v>1058.6099999999999</v>
          </cell>
        </row>
        <row r="801">
          <cell r="A801">
            <v>10364309</v>
          </cell>
          <cell r="B801" t="str">
            <v>SANTOS CAVAIOLA,TRICIA KAREN</v>
          </cell>
          <cell r="C801">
            <v>40658805</v>
          </cell>
          <cell r="D801">
            <v>86.21</v>
          </cell>
          <cell r="E801">
            <v>8</v>
          </cell>
          <cell r="F801">
            <v>689.68</v>
          </cell>
        </row>
        <row r="802">
          <cell r="A802">
            <v>10364310</v>
          </cell>
          <cell r="B802" t="str">
            <v>PARAST,MANA M</v>
          </cell>
          <cell r="C802">
            <v>40658824</v>
          </cell>
          <cell r="D802">
            <v>120.98</v>
          </cell>
          <cell r="E802">
            <v>24</v>
          </cell>
          <cell r="F802">
            <v>2903.52</v>
          </cell>
        </row>
        <row r="803">
          <cell r="A803">
            <v>10364314</v>
          </cell>
          <cell r="B803" t="str">
            <v>D'EON,MAYA SARAH</v>
          </cell>
          <cell r="C803">
            <v>40658814</v>
          </cell>
          <cell r="D803">
            <v>50.29</v>
          </cell>
          <cell r="E803">
            <v>8</v>
          </cell>
          <cell r="F803">
            <v>402.32</v>
          </cell>
        </row>
        <row r="804">
          <cell r="A804">
            <v>10364315</v>
          </cell>
          <cell r="B804" t="str">
            <v>PARAVAR,TARANEH</v>
          </cell>
          <cell r="C804">
            <v>40658816</v>
          </cell>
          <cell r="D804">
            <v>110.15</v>
          </cell>
          <cell r="E804">
            <v>8</v>
          </cell>
          <cell r="F804">
            <v>881.2</v>
          </cell>
        </row>
        <row r="805">
          <cell r="A805">
            <v>10364322</v>
          </cell>
          <cell r="B805" t="str">
            <v>SAH,SERENA PAI-WEN</v>
          </cell>
          <cell r="C805">
            <v>40658823</v>
          </cell>
          <cell r="D805">
            <v>73.900000000000006</v>
          </cell>
          <cell r="E805">
            <v>4</v>
          </cell>
          <cell r="F805">
            <v>295.60000000000002</v>
          </cell>
        </row>
        <row r="806">
          <cell r="A806">
            <v>10364328</v>
          </cell>
          <cell r="B806" t="str">
            <v>SARREL,KARA LINDSAY</v>
          </cell>
          <cell r="C806">
            <v>40658830</v>
          </cell>
          <cell r="D806">
            <v>33.78</v>
          </cell>
          <cell r="E806">
            <v>64</v>
          </cell>
          <cell r="F806">
            <v>2161.92</v>
          </cell>
        </row>
        <row r="807">
          <cell r="A807">
            <v>10364340</v>
          </cell>
          <cell r="B807" t="str">
            <v>SAUER,CHARLES</v>
          </cell>
          <cell r="C807">
            <v>40658843</v>
          </cell>
          <cell r="D807">
            <v>108.43</v>
          </cell>
          <cell r="E807">
            <v>32</v>
          </cell>
          <cell r="F807">
            <v>3469.76</v>
          </cell>
        </row>
        <row r="808">
          <cell r="A808">
            <v>10364341</v>
          </cell>
          <cell r="B808" t="str">
            <v>SATTAR,SHIFTEH</v>
          </cell>
          <cell r="C808">
            <v>40658848</v>
          </cell>
          <cell r="D808">
            <v>130.27000000000001</v>
          </cell>
          <cell r="E808">
            <v>8</v>
          </cell>
          <cell r="F808">
            <v>1042.1600000000001</v>
          </cell>
        </row>
        <row r="809">
          <cell r="A809">
            <v>10364344</v>
          </cell>
          <cell r="B809" t="str">
            <v>SATHE,SHASHANK</v>
          </cell>
          <cell r="C809">
            <v>40658847</v>
          </cell>
          <cell r="D809">
            <v>48.19</v>
          </cell>
          <cell r="E809">
            <v>8</v>
          </cell>
          <cell r="F809">
            <v>385.52</v>
          </cell>
        </row>
        <row r="810">
          <cell r="A810">
            <v>10364350</v>
          </cell>
          <cell r="B810" t="str">
            <v>PARADIS,JUSTINE STEPHANIE</v>
          </cell>
          <cell r="C810">
            <v>40658865</v>
          </cell>
          <cell r="D810">
            <v>28.3</v>
          </cell>
          <cell r="E810">
            <v>80</v>
          </cell>
          <cell r="F810">
            <v>2264</v>
          </cell>
        </row>
        <row r="811">
          <cell r="A811">
            <v>10364360</v>
          </cell>
          <cell r="B811" t="str">
            <v>SARAN,ANAND RAJAMANI</v>
          </cell>
          <cell r="C811">
            <v>40658868</v>
          </cell>
          <cell r="D811">
            <v>24.31</v>
          </cell>
          <cell r="E811">
            <v>8</v>
          </cell>
          <cell r="F811">
            <v>194.48</v>
          </cell>
        </row>
        <row r="812">
          <cell r="A812">
            <v>10364371</v>
          </cell>
          <cell r="B812" t="str">
            <v>CAMPBELL,SARA SADRZADEH</v>
          </cell>
          <cell r="C812">
            <v>40661364</v>
          </cell>
          <cell r="D812">
            <v>60.46</v>
          </cell>
          <cell r="E812">
            <v>10</v>
          </cell>
          <cell r="F812">
            <v>604.6</v>
          </cell>
        </row>
        <row r="813">
          <cell r="A813">
            <v>10364378</v>
          </cell>
          <cell r="B813" t="str">
            <v>VIEIRA DIAS,ELAYNE</v>
          </cell>
          <cell r="C813">
            <v>40661353</v>
          </cell>
          <cell r="D813">
            <v>30.66</v>
          </cell>
          <cell r="E813">
            <v>48</v>
          </cell>
          <cell r="F813">
            <v>1471.68</v>
          </cell>
        </row>
        <row r="814">
          <cell r="A814">
            <v>10364390</v>
          </cell>
          <cell r="B814" t="str">
            <v>VON DRYGALSKI,ANNETTE</v>
          </cell>
          <cell r="C814">
            <v>40661372</v>
          </cell>
          <cell r="D814">
            <v>143.68</v>
          </cell>
          <cell r="E814">
            <v>8</v>
          </cell>
          <cell r="F814">
            <v>1149.44</v>
          </cell>
        </row>
        <row r="815">
          <cell r="A815">
            <v>10364391</v>
          </cell>
          <cell r="B815" t="str">
            <v>VON SCHALSCHA,TAMI</v>
          </cell>
          <cell r="C815">
            <v>40661373</v>
          </cell>
          <cell r="D815">
            <v>33.46</v>
          </cell>
          <cell r="E815">
            <v>8</v>
          </cell>
          <cell r="F815">
            <v>267.68</v>
          </cell>
        </row>
        <row r="816">
          <cell r="A816">
            <v>10364398</v>
          </cell>
          <cell r="B816" t="str">
            <v>DAVIS,NATALIE VOSKANIAN</v>
          </cell>
          <cell r="C816">
            <v>40661379</v>
          </cell>
          <cell r="D816">
            <v>65.8</v>
          </cell>
          <cell r="E816">
            <v>5</v>
          </cell>
          <cell r="F816">
            <v>329</v>
          </cell>
        </row>
        <row r="817">
          <cell r="A817">
            <v>10364413</v>
          </cell>
          <cell r="B817" t="str">
            <v>VU,PETER HUY</v>
          </cell>
          <cell r="C817">
            <v>40661413</v>
          </cell>
          <cell r="D817">
            <v>75.430000000000007</v>
          </cell>
          <cell r="E817">
            <v>8</v>
          </cell>
          <cell r="F817">
            <v>603.44000000000005</v>
          </cell>
        </row>
        <row r="818">
          <cell r="A818">
            <v>10364423</v>
          </cell>
          <cell r="B818" t="str">
            <v>WADHWA,ANUPAMA N</v>
          </cell>
          <cell r="C818">
            <v>40661416</v>
          </cell>
          <cell r="D818">
            <v>80.56</v>
          </cell>
          <cell r="E818">
            <v>16</v>
          </cell>
          <cell r="F818">
            <v>1288.96</v>
          </cell>
        </row>
        <row r="819">
          <cell r="A819">
            <v>10364427</v>
          </cell>
          <cell r="B819" t="str">
            <v>VODKIN,IRINE EVE</v>
          </cell>
          <cell r="C819">
            <v>40661422</v>
          </cell>
          <cell r="D819">
            <v>109.48</v>
          </cell>
          <cell r="E819">
            <v>8</v>
          </cell>
          <cell r="F819">
            <v>875.84</v>
          </cell>
        </row>
        <row r="820">
          <cell r="A820">
            <v>10364436</v>
          </cell>
          <cell r="B820" t="str">
            <v>WAGNER,GABRIEL ARTURO</v>
          </cell>
          <cell r="C820">
            <v>40661434</v>
          </cell>
          <cell r="D820">
            <v>62.74</v>
          </cell>
          <cell r="E820">
            <v>32</v>
          </cell>
          <cell r="F820">
            <v>2007.68</v>
          </cell>
        </row>
        <row r="821">
          <cell r="A821">
            <v>10364440</v>
          </cell>
          <cell r="B821" t="str">
            <v>WAHLIN,KARL JONAS</v>
          </cell>
          <cell r="C821">
            <v>40661449</v>
          </cell>
          <cell r="D821">
            <v>0</v>
          </cell>
          <cell r="E821">
            <v>8</v>
          </cell>
          <cell r="F821">
            <v>0</v>
          </cell>
        </row>
        <row r="822">
          <cell r="A822">
            <v>10364446</v>
          </cell>
          <cell r="B822" t="str">
            <v>WAGNER,STEVEN L</v>
          </cell>
          <cell r="C822">
            <v>40661456</v>
          </cell>
          <cell r="D822">
            <v>94.49</v>
          </cell>
          <cell r="E822">
            <v>7</v>
          </cell>
          <cell r="F822">
            <v>661.43</v>
          </cell>
        </row>
        <row r="823">
          <cell r="A823">
            <v>10364447</v>
          </cell>
          <cell r="B823" t="str">
            <v>WAI,SHANNON S</v>
          </cell>
          <cell r="C823">
            <v>40665825</v>
          </cell>
          <cell r="D823">
            <v>44.01</v>
          </cell>
          <cell r="E823">
            <v>14</v>
          </cell>
          <cell r="F823">
            <v>616.14</v>
          </cell>
        </row>
        <row r="824">
          <cell r="A824">
            <v>10364450</v>
          </cell>
          <cell r="B824" t="str">
            <v>WAGNER,TOBIAS</v>
          </cell>
          <cell r="C824">
            <v>40661445</v>
          </cell>
          <cell r="D824">
            <v>33.479999999999997</v>
          </cell>
          <cell r="E824">
            <v>16</v>
          </cell>
          <cell r="F824">
            <v>535.67999999999995</v>
          </cell>
        </row>
        <row r="825">
          <cell r="A825">
            <v>10364468</v>
          </cell>
          <cell r="B825" t="str">
            <v>WALLACE,ANNE MARIE</v>
          </cell>
          <cell r="C825">
            <v>40661468</v>
          </cell>
          <cell r="D825">
            <v>144.72999999999999</v>
          </cell>
          <cell r="E825">
            <v>40</v>
          </cell>
          <cell r="F825">
            <v>5789.2</v>
          </cell>
        </row>
        <row r="826">
          <cell r="A826">
            <v>10364471</v>
          </cell>
          <cell r="B826" t="str">
            <v>WALLACE,CHARLES DOUGLAS</v>
          </cell>
          <cell r="C826">
            <v>40661471</v>
          </cell>
          <cell r="D826">
            <v>135.34</v>
          </cell>
          <cell r="E826">
            <v>56</v>
          </cell>
          <cell r="F826">
            <v>7579.04</v>
          </cell>
        </row>
        <row r="827">
          <cell r="A827">
            <v>10364472</v>
          </cell>
          <cell r="B827" t="str">
            <v>WALLACE,MARK S</v>
          </cell>
          <cell r="C827" t="str">
            <v>(blank)</v>
          </cell>
          <cell r="D827" t="str">
            <v>(blank)</v>
          </cell>
          <cell r="E827">
            <v>8</v>
          </cell>
          <cell r="F827" t="e">
            <v>#VALUE!</v>
          </cell>
        </row>
        <row r="828">
          <cell r="A828">
            <v>10364484</v>
          </cell>
          <cell r="B828" t="str">
            <v>SLATER,DANIEL R</v>
          </cell>
          <cell r="C828">
            <v>40661489</v>
          </cell>
          <cell r="D828">
            <v>75.19</v>
          </cell>
          <cell r="E828">
            <v>40</v>
          </cell>
          <cell r="F828">
            <v>3007.6</v>
          </cell>
        </row>
        <row r="829">
          <cell r="A829">
            <v>10364495</v>
          </cell>
          <cell r="B829" t="str">
            <v>WAN,LORI J</v>
          </cell>
          <cell r="C829">
            <v>40661510</v>
          </cell>
          <cell r="D829">
            <v>0</v>
          </cell>
          <cell r="E829">
            <v>8</v>
          </cell>
          <cell r="F829">
            <v>0</v>
          </cell>
        </row>
        <row r="830">
          <cell r="A830">
            <v>10364498</v>
          </cell>
          <cell r="B830" t="str">
            <v>WANG,ANGELA CHIACHEN</v>
          </cell>
          <cell r="C830">
            <v>40661504</v>
          </cell>
          <cell r="D830">
            <v>110.15</v>
          </cell>
          <cell r="E830">
            <v>8</v>
          </cell>
          <cell r="F830">
            <v>881.2</v>
          </cell>
        </row>
        <row r="831">
          <cell r="A831">
            <v>10364499</v>
          </cell>
          <cell r="B831" t="str">
            <v>COHENMEYER,CASEY LORRAINE</v>
          </cell>
          <cell r="C831">
            <v>40661505</v>
          </cell>
          <cell r="D831">
            <v>120.74</v>
          </cell>
          <cell r="E831">
            <v>26</v>
          </cell>
          <cell r="F831">
            <v>3139.24</v>
          </cell>
        </row>
        <row r="832">
          <cell r="A832">
            <v>10364500</v>
          </cell>
          <cell r="B832" t="str">
            <v>WANG,HUANYOU</v>
          </cell>
          <cell r="C832">
            <v>40661506</v>
          </cell>
          <cell r="D832">
            <v>150.38</v>
          </cell>
          <cell r="E832">
            <v>8</v>
          </cell>
          <cell r="F832">
            <v>1203.04</v>
          </cell>
        </row>
        <row r="833">
          <cell r="A833">
            <v>10364505</v>
          </cell>
          <cell r="B833" t="str">
            <v>PHAN,NHAN TIEN SEBASTIEN</v>
          </cell>
          <cell r="C833">
            <v>40657447</v>
          </cell>
          <cell r="D833">
            <v>54.92</v>
          </cell>
          <cell r="E833">
            <v>8</v>
          </cell>
          <cell r="F833">
            <v>439.36</v>
          </cell>
        </row>
        <row r="834">
          <cell r="A834">
            <v>10364508</v>
          </cell>
          <cell r="B834" t="str">
            <v>PFERDEKAMPER,JAN M</v>
          </cell>
          <cell r="C834">
            <v>40657431</v>
          </cell>
          <cell r="D834">
            <v>28.6</v>
          </cell>
          <cell r="E834">
            <v>8</v>
          </cell>
          <cell r="F834">
            <v>228.8</v>
          </cell>
        </row>
        <row r="835">
          <cell r="A835">
            <v>10364514</v>
          </cell>
          <cell r="B835" t="str">
            <v>PFLAUM,MEYLIA LINQUE</v>
          </cell>
          <cell r="C835">
            <v>40657442</v>
          </cell>
          <cell r="D835">
            <v>43.67</v>
          </cell>
          <cell r="E835">
            <v>16</v>
          </cell>
          <cell r="F835">
            <v>698.72</v>
          </cell>
        </row>
        <row r="836">
          <cell r="A836">
            <v>10364519</v>
          </cell>
          <cell r="B836" t="str">
            <v>PHILLIPS,SUSAN A</v>
          </cell>
          <cell r="C836">
            <v>40657461</v>
          </cell>
          <cell r="D836">
            <v>74.05</v>
          </cell>
          <cell r="E836">
            <v>8</v>
          </cell>
          <cell r="F836">
            <v>592.4</v>
          </cell>
        </row>
        <row r="837">
          <cell r="A837">
            <v>10364532</v>
          </cell>
          <cell r="B837" t="str">
            <v>PHREANER,NICHOLAS JOHN</v>
          </cell>
          <cell r="C837">
            <v>40657471</v>
          </cell>
          <cell r="D837">
            <v>114.94</v>
          </cell>
          <cell r="E837">
            <v>8</v>
          </cell>
          <cell r="F837">
            <v>919.52</v>
          </cell>
        </row>
        <row r="838">
          <cell r="A838">
            <v>10364536</v>
          </cell>
          <cell r="B838" t="str">
            <v>PICKERING,BRETTEN D</v>
          </cell>
          <cell r="C838">
            <v>40657476</v>
          </cell>
          <cell r="D838">
            <v>86.97</v>
          </cell>
          <cell r="E838">
            <v>8</v>
          </cell>
          <cell r="F838">
            <v>695.76</v>
          </cell>
        </row>
        <row r="839">
          <cell r="A839">
            <v>10364542</v>
          </cell>
          <cell r="B839" t="str">
            <v>PIERCE,KAREN L</v>
          </cell>
          <cell r="C839">
            <v>40657491</v>
          </cell>
          <cell r="D839">
            <v>90.76</v>
          </cell>
          <cell r="E839">
            <v>8</v>
          </cell>
          <cell r="F839">
            <v>726.08</v>
          </cell>
        </row>
        <row r="840">
          <cell r="A840">
            <v>10364544</v>
          </cell>
          <cell r="B840" t="str">
            <v>PIERCE,HEATHER C</v>
          </cell>
          <cell r="C840">
            <v>40657482</v>
          </cell>
          <cell r="D840">
            <v>65.8</v>
          </cell>
          <cell r="E840">
            <v>6</v>
          </cell>
          <cell r="F840">
            <v>394.79999999999995</v>
          </cell>
        </row>
        <row r="841">
          <cell r="A841">
            <v>10364554</v>
          </cell>
          <cell r="B841" t="str">
            <v>PIERCE,MATTHEW ALAN</v>
          </cell>
          <cell r="C841">
            <v>40657509</v>
          </cell>
          <cell r="D841">
            <v>56.91</v>
          </cell>
          <cell r="E841">
            <v>10</v>
          </cell>
          <cell r="F841">
            <v>569.09999999999991</v>
          </cell>
        </row>
        <row r="842">
          <cell r="A842">
            <v>10364561</v>
          </cell>
          <cell r="B842" t="str">
            <v>PIMENTEL,JACHELLE OFRECIO</v>
          </cell>
          <cell r="C842">
            <v>40657502</v>
          </cell>
          <cell r="D842">
            <v>43.09</v>
          </cell>
          <cell r="E842">
            <v>8</v>
          </cell>
          <cell r="F842">
            <v>344.72</v>
          </cell>
        </row>
        <row r="843">
          <cell r="A843">
            <v>10364569</v>
          </cell>
          <cell r="B843" t="str">
            <v>PINES,HEATHER ALISA</v>
          </cell>
          <cell r="C843">
            <v>40657525</v>
          </cell>
          <cell r="D843">
            <v>56.42</v>
          </cell>
          <cell r="E843">
            <v>8</v>
          </cell>
          <cell r="F843">
            <v>451.36</v>
          </cell>
        </row>
        <row r="844">
          <cell r="A844">
            <v>10364589</v>
          </cell>
          <cell r="B844" t="str">
            <v>PIZZO,DONALD PAUL</v>
          </cell>
          <cell r="C844">
            <v>40657535</v>
          </cell>
          <cell r="D844">
            <v>43.09</v>
          </cell>
          <cell r="E844">
            <v>24</v>
          </cell>
          <cell r="F844">
            <v>1034.1600000000001</v>
          </cell>
        </row>
        <row r="845">
          <cell r="A845">
            <v>10364595</v>
          </cell>
          <cell r="B845" t="str">
            <v>PLATOSHYN,OLEKSANDR</v>
          </cell>
          <cell r="C845">
            <v>40657555</v>
          </cell>
          <cell r="D845">
            <v>42.26</v>
          </cell>
          <cell r="E845">
            <v>8</v>
          </cell>
          <cell r="F845">
            <v>338.08</v>
          </cell>
        </row>
        <row r="846">
          <cell r="A846">
            <v>10364608</v>
          </cell>
          <cell r="B846" t="str">
            <v>POCH,DAVID SAMUEL</v>
          </cell>
          <cell r="C846">
            <v>40657566</v>
          </cell>
          <cell r="D846">
            <v>124.09</v>
          </cell>
          <cell r="E846">
            <v>8</v>
          </cell>
          <cell r="F846">
            <v>992.72</v>
          </cell>
        </row>
        <row r="847">
          <cell r="A847">
            <v>10364635</v>
          </cell>
          <cell r="B847" t="str">
            <v>RIVERA VEGA,MICHELLE YARELIS</v>
          </cell>
          <cell r="C847">
            <v>40658883</v>
          </cell>
          <cell r="D847">
            <v>55.32</v>
          </cell>
          <cell r="E847">
            <v>16</v>
          </cell>
          <cell r="F847">
            <v>885.12</v>
          </cell>
        </row>
        <row r="848">
          <cell r="A848">
            <v>10364641</v>
          </cell>
          <cell r="B848" t="str">
            <v>SAVIDES,THOMAS J</v>
          </cell>
          <cell r="C848">
            <v>40658877</v>
          </cell>
          <cell r="D848">
            <v>304.62</v>
          </cell>
          <cell r="E848">
            <v>8</v>
          </cell>
          <cell r="F848">
            <v>2436.96</v>
          </cell>
        </row>
        <row r="849">
          <cell r="A849">
            <v>10364650</v>
          </cell>
          <cell r="B849" t="str">
            <v>SAWYER,CAROLYN M</v>
          </cell>
          <cell r="C849">
            <v>40658898</v>
          </cell>
          <cell r="D849">
            <v>54.98</v>
          </cell>
          <cell r="E849">
            <v>8</v>
          </cell>
          <cell r="F849">
            <v>439.84</v>
          </cell>
        </row>
        <row r="850">
          <cell r="A850">
            <v>10364652</v>
          </cell>
          <cell r="B850" t="str">
            <v>SAWYER,MARK HARRISON</v>
          </cell>
          <cell r="C850">
            <v>40658894</v>
          </cell>
          <cell r="D850">
            <v>132.21</v>
          </cell>
          <cell r="E850">
            <v>8</v>
          </cell>
          <cell r="F850">
            <v>1057.68</v>
          </cell>
        </row>
        <row r="851">
          <cell r="A851">
            <v>10364653</v>
          </cell>
          <cell r="B851" t="str">
            <v>JIANG,SHANG I BRIAN</v>
          </cell>
          <cell r="C851">
            <v>40658893</v>
          </cell>
          <cell r="D851">
            <v>555.98</v>
          </cell>
          <cell r="E851">
            <v>8</v>
          </cell>
          <cell r="F851">
            <v>4447.84</v>
          </cell>
        </row>
        <row r="852">
          <cell r="A852">
            <v>10364654</v>
          </cell>
          <cell r="B852" t="str">
            <v>SAXE,GORDON A</v>
          </cell>
          <cell r="C852">
            <v>40658903</v>
          </cell>
          <cell r="D852">
            <v>84.2</v>
          </cell>
          <cell r="E852">
            <v>176</v>
          </cell>
          <cell r="F852">
            <v>14819.2</v>
          </cell>
        </row>
        <row r="853">
          <cell r="A853">
            <v>10364660</v>
          </cell>
          <cell r="B853" t="str">
            <v>ABAGYAN,RUBEN</v>
          </cell>
          <cell r="C853">
            <v>40658899</v>
          </cell>
          <cell r="D853">
            <v>117.19</v>
          </cell>
          <cell r="E853">
            <v>16</v>
          </cell>
          <cell r="F853">
            <v>1875.04</v>
          </cell>
        </row>
        <row r="854">
          <cell r="A854">
            <v>10364665</v>
          </cell>
          <cell r="B854" t="str">
            <v>MARIETTI SHEPHERD,SARAH</v>
          </cell>
          <cell r="C854">
            <v>40658905</v>
          </cell>
          <cell r="D854">
            <v>75.53</v>
          </cell>
          <cell r="E854">
            <v>8</v>
          </cell>
          <cell r="F854">
            <v>604.24</v>
          </cell>
        </row>
        <row r="855">
          <cell r="A855">
            <v>10364666</v>
          </cell>
          <cell r="B855" t="str">
            <v>MARIENFELD,CARLA BETH</v>
          </cell>
          <cell r="C855">
            <v>40658906</v>
          </cell>
          <cell r="D855">
            <v>105.36</v>
          </cell>
          <cell r="E855">
            <v>8</v>
          </cell>
          <cell r="F855">
            <v>842.88</v>
          </cell>
        </row>
        <row r="856">
          <cell r="A856">
            <v>10364667</v>
          </cell>
          <cell r="B856" t="str">
            <v>SCANDERBEG,DANIEL JOSEPH</v>
          </cell>
          <cell r="C856">
            <v>40658916</v>
          </cell>
          <cell r="D856">
            <v>0</v>
          </cell>
          <cell r="E856">
            <v>8</v>
          </cell>
          <cell r="F856">
            <v>0</v>
          </cell>
        </row>
        <row r="857">
          <cell r="A857">
            <v>10364675</v>
          </cell>
          <cell r="B857" t="str">
            <v>SCHANGALI,AMIR</v>
          </cell>
          <cell r="C857">
            <v>40658912</v>
          </cell>
          <cell r="D857">
            <v>138.69999999999999</v>
          </cell>
          <cell r="E857">
            <v>8</v>
          </cell>
          <cell r="F857">
            <v>1109.5999999999999</v>
          </cell>
        </row>
        <row r="858">
          <cell r="A858">
            <v>10364677</v>
          </cell>
          <cell r="B858" t="str">
            <v>SCHAIRER,DAVID OTTO</v>
          </cell>
          <cell r="C858">
            <v>40658920</v>
          </cell>
          <cell r="D858">
            <v>118.06</v>
          </cell>
          <cell r="E858">
            <v>8</v>
          </cell>
          <cell r="F858">
            <v>944.48</v>
          </cell>
        </row>
        <row r="859">
          <cell r="A859">
            <v>10364686</v>
          </cell>
          <cell r="B859" t="str">
            <v>SCHER,COLIN ALLAN</v>
          </cell>
          <cell r="C859">
            <v>40658926</v>
          </cell>
          <cell r="D859">
            <v>54.98</v>
          </cell>
          <cell r="E859">
            <v>12</v>
          </cell>
          <cell r="F859">
            <v>659.76</v>
          </cell>
        </row>
        <row r="860">
          <cell r="A860">
            <v>10364694</v>
          </cell>
          <cell r="B860" t="str">
            <v>SAHAGIAN,MICHELLE L</v>
          </cell>
          <cell r="C860">
            <v>40658946</v>
          </cell>
          <cell r="D860">
            <v>95.79</v>
          </cell>
          <cell r="E860">
            <v>4</v>
          </cell>
          <cell r="F860">
            <v>383.16</v>
          </cell>
        </row>
        <row r="861">
          <cell r="A861">
            <v>10364701</v>
          </cell>
          <cell r="B861" t="str">
            <v>SCHLAEPFER,DAVID D</v>
          </cell>
          <cell r="C861">
            <v>40658945</v>
          </cell>
          <cell r="D861">
            <v>119.73</v>
          </cell>
          <cell r="E861">
            <v>8</v>
          </cell>
          <cell r="F861">
            <v>957.84</v>
          </cell>
        </row>
        <row r="862">
          <cell r="A862">
            <v>10364702</v>
          </cell>
          <cell r="B862" t="str">
            <v>SCHLEIN,ALEXANDRA</v>
          </cell>
          <cell r="C862">
            <v>40658966</v>
          </cell>
          <cell r="D862">
            <v>36.82</v>
          </cell>
          <cell r="E862">
            <v>104</v>
          </cell>
          <cell r="F862">
            <v>3829.28</v>
          </cell>
        </row>
        <row r="863">
          <cell r="A863">
            <v>10364702</v>
          </cell>
          <cell r="B863" t="str">
            <v>SCHLEIN,ALEXANDRA</v>
          </cell>
          <cell r="C863" t="str">
            <v>(blank)</v>
          </cell>
          <cell r="D863" t="str">
            <v>(blank)</v>
          </cell>
          <cell r="E863">
            <v>8</v>
          </cell>
          <cell r="F863" t="e">
            <v>#VALUE!</v>
          </cell>
        </row>
        <row r="864">
          <cell r="A864">
            <v>10364713</v>
          </cell>
          <cell r="B864" t="str">
            <v>SCHMIDT,ULRICH HANS</v>
          </cell>
          <cell r="C864">
            <v>40658962</v>
          </cell>
          <cell r="D864">
            <v>93.39</v>
          </cell>
          <cell r="E864">
            <v>16</v>
          </cell>
          <cell r="F864">
            <v>1494.24</v>
          </cell>
        </row>
        <row r="865">
          <cell r="A865">
            <v>10364716</v>
          </cell>
          <cell r="B865" t="str">
            <v>SCHWARTZ,ALEXANDRA K</v>
          </cell>
          <cell r="C865">
            <v>40658968</v>
          </cell>
          <cell r="D865">
            <v>110.39</v>
          </cell>
          <cell r="E865">
            <v>8</v>
          </cell>
          <cell r="F865">
            <v>883.12</v>
          </cell>
        </row>
        <row r="866">
          <cell r="A866">
            <v>10364722</v>
          </cell>
          <cell r="B866" t="str">
            <v>SCHNABL,BERND</v>
          </cell>
          <cell r="C866">
            <v>40658978</v>
          </cell>
          <cell r="D866">
            <v>142.94999999999999</v>
          </cell>
          <cell r="E866">
            <v>7</v>
          </cell>
          <cell r="F866">
            <v>1000.6499999999999</v>
          </cell>
        </row>
        <row r="867">
          <cell r="A867">
            <v>10364728</v>
          </cell>
          <cell r="B867" t="str">
            <v>SCHNEIR,AARON B</v>
          </cell>
          <cell r="C867">
            <v>40658976</v>
          </cell>
          <cell r="D867">
            <v>102.73</v>
          </cell>
          <cell r="E867">
            <v>24</v>
          </cell>
          <cell r="F867">
            <v>2465.52</v>
          </cell>
        </row>
        <row r="868">
          <cell r="A868">
            <v>10364729</v>
          </cell>
          <cell r="B868" t="str">
            <v>SCHNICKEL,GABRIEL TAYLOR</v>
          </cell>
          <cell r="C868">
            <v>40658979</v>
          </cell>
          <cell r="D868">
            <v>91.14</v>
          </cell>
          <cell r="E868">
            <v>8</v>
          </cell>
          <cell r="F868">
            <v>729.12</v>
          </cell>
        </row>
        <row r="869">
          <cell r="A869">
            <v>10364731</v>
          </cell>
          <cell r="B869" t="str">
            <v>SCHIFF,DEBORAH E</v>
          </cell>
          <cell r="C869">
            <v>40658982</v>
          </cell>
          <cell r="D869">
            <v>93.39</v>
          </cell>
          <cell r="E869">
            <v>8</v>
          </cell>
          <cell r="F869">
            <v>747.12</v>
          </cell>
        </row>
        <row r="870">
          <cell r="A870">
            <v>10364755</v>
          </cell>
          <cell r="B870" t="str">
            <v>SCHROTER,STEPHANIE</v>
          </cell>
          <cell r="C870">
            <v>40659005</v>
          </cell>
          <cell r="D870">
            <v>58.43</v>
          </cell>
          <cell r="E870">
            <v>6</v>
          </cell>
          <cell r="F870">
            <v>350.58</v>
          </cell>
        </row>
        <row r="871">
          <cell r="A871">
            <v>10364756</v>
          </cell>
          <cell r="B871" t="str">
            <v>LEHNERT SCHUCHARDT,ELEANOR LEA</v>
          </cell>
          <cell r="C871">
            <v>40659007</v>
          </cell>
          <cell r="D871">
            <v>70.069999999999993</v>
          </cell>
          <cell r="E871">
            <v>16</v>
          </cell>
          <cell r="F871">
            <v>1121.1199999999999</v>
          </cell>
        </row>
        <row r="872">
          <cell r="A872">
            <v>10364772</v>
          </cell>
          <cell r="B872" t="str">
            <v>ROSE,ALEXANDRA</v>
          </cell>
          <cell r="C872">
            <v>40659034</v>
          </cell>
          <cell r="D872">
            <v>107.94</v>
          </cell>
          <cell r="E872">
            <v>8</v>
          </cell>
          <cell r="F872">
            <v>863.52</v>
          </cell>
        </row>
        <row r="873">
          <cell r="A873">
            <v>10364773</v>
          </cell>
          <cell r="B873" t="str">
            <v>LAZAR,SARAH ELIZABETH</v>
          </cell>
          <cell r="C873">
            <v>40659030</v>
          </cell>
          <cell r="D873">
            <v>38.520000000000003</v>
          </cell>
          <cell r="E873">
            <v>16</v>
          </cell>
          <cell r="F873">
            <v>616.32000000000005</v>
          </cell>
        </row>
        <row r="874">
          <cell r="A874">
            <v>10364782</v>
          </cell>
          <cell r="B874" t="str">
            <v>WANG,REGINA M</v>
          </cell>
          <cell r="C874">
            <v>40661519</v>
          </cell>
          <cell r="D874">
            <v>59.53</v>
          </cell>
          <cell r="E874">
            <v>8</v>
          </cell>
          <cell r="F874">
            <v>476.24</v>
          </cell>
        </row>
        <row r="875">
          <cell r="A875">
            <v>10364788</v>
          </cell>
          <cell r="B875" t="str">
            <v>WANG,JUAN</v>
          </cell>
          <cell r="C875">
            <v>40661515</v>
          </cell>
          <cell r="D875">
            <v>30.35</v>
          </cell>
          <cell r="E875">
            <v>8</v>
          </cell>
          <cell r="F875">
            <v>242.8</v>
          </cell>
        </row>
        <row r="876">
          <cell r="A876">
            <v>10364790</v>
          </cell>
          <cell r="B876" t="str">
            <v>WANG,LIN</v>
          </cell>
          <cell r="C876">
            <v>40661517</v>
          </cell>
          <cell r="D876">
            <v>35.520000000000003</v>
          </cell>
          <cell r="E876">
            <v>8</v>
          </cell>
          <cell r="F876">
            <v>284.16000000000003</v>
          </cell>
        </row>
        <row r="877">
          <cell r="A877">
            <v>10364794</v>
          </cell>
          <cell r="B877" t="str">
            <v>EINCK,JOHN PAUL</v>
          </cell>
          <cell r="C877">
            <v>40661530</v>
          </cell>
          <cell r="D877">
            <v>196.36</v>
          </cell>
          <cell r="E877">
            <v>8</v>
          </cell>
          <cell r="F877">
            <v>1570.88</v>
          </cell>
        </row>
        <row r="878">
          <cell r="A878">
            <v>10364795</v>
          </cell>
          <cell r="B878" t="str">
            <v>WANG,DONG</v>
          </cell>
          <cell r="C878">
            <v>40661532</v>
          </cell>
          <cell r="D878">
            <v>75.19</v>
          </cell>
          <cell r="E878">
            <v>16</v>
          </cell>
          <cell r="F878">
            <v>1203.04</v>
          </cell>
        </row>
        <row r="879">
          <cell r="A879">
            <v>10364812</v>
          </cell>
          <cell r="B879" t="str">
            <v>WARD,HOLLIE C</v>
          </cell>
          <cell r="C879">
            <v>40661550</v>
          </cell>
          <cell r="D879">
            <v>30.37</v>
          </cell>
          <cell r="E879">
            <v>8</v>
          </cell>
          <cell r="F879">
            <v>242.96</v>
          </cell>
        </row>
        <row r="880">
          <cell r="A880">
            <v>10364814</v>
          </cell>
          <cell r="B880" t="str">
            <v>WARD,SAMUEL</v>
          </cell>
          <cell r="C880">
            <v>40661583</v>
          </cell>
          <cell r="D880">
            <v>0</v>
          </cell>
          <cell r="E880">
            <v>8</v>
          </cell>
          <cell r="F880">
            <v>0</v>
          </cell>
        </row>
        <row r="881">
          <cell r="A881">
            <v>10364817</v>
          </cell>
          <cell r="B881" t="str">
            <v>WARLOW,SHELLEY MAY</v>
          </cell>
          <cell r="C881">
            <v>40661564</v>
          </cell>
          <cell r="D881">
            <v>27.52</v>
          </cell>
          <cell r="E881">
            <v>40</v>
          </cell>
          <cell r="F881">
            <v>1100.8</v>
          </cell>
        </row>
        <row r="882">
          <cell r="A882">
            <v>10364818</v>
          </cell>
          <cell r="B882" t="str">
            <v>WARMERDAM,BARBARA A</v>
          </cell>
          <cell r="C882">
            <v>40661555</v>
          </cell>
          <cell r="D882">
            <v>51.67</v>
          </cell>
          <cell r="E882">
            <v>8</v>
          </cell>
          <cell r="F882">
            <v>413.36</v>
          </cell>
        </row>
        <row r="883">
          <cell r="A883">
            <v>10364827</v>
          </cell>
          <cell r="B883" t="str">
            <v>GARFEIN,RICHARD S</v>
          </cell>
          <cell r="C883">
            <v>40661598</v>
          </cell>
          <cell r="D883">
            <v>0</v>
          </cell>
          <cell r="E883">
            <v>8</v>
          </cell>
          <cell r="F883">
            <v>0</v>
          </cell>
        </row>
        <row r="884">
          <cell r="A884">
            <v>10364832</v>
          </cell>
          <cell r="B884" t="str">
            <v>WASTILA,LISA J</v>
          </cell>
          <cell r="C884">
            <v>40661570</v>
          </cell>
          <cell r="D884">
            <v>113.52</v>
          </cell>
          <cell r="E884">
            <v>4</v>
          </cell>
          <cell r="F884">
            <v>454.08</v>
          </cell>
        </row>
        <row r="885">
          <cell r="A885">
            <v>10364844</v>
          </cell>
          <cell r="B885" t="str">
            <v>WATROUS,JERAMIE DEAN</v>
          </cell>
          <cell r="C885">
            <v>40661595</v>
          </cell>
          <cell r="D885">
            <v>72.319999999999993</v>
          </cell>
          <cell r="E885">
            <v>8</v>
          </cell>
          <cell r="F885">
            <v>578.55999999999995</v>
          </cell>
        </row>
        <row r="886">
          <cell r="A886">
            <v>10364864</v>
          </cell>
          <cell r="B886" t="str">
            <v>WEBER,AKILAH F</v>
          </cell>
          <cell r="C886">
            <v>40661629</v>
          </cell>
          <cell r="D886">
            <v>98.29</v>
          </cell>
          <cell r="E886">
            <v>6</v>
          </cell>
          <cell r="F886">
            <v>589.74</v>
          </cell>
        </row>
        <row r="887">
          <cell r="A887">
            <v>10364867</v>
          </cell>
          <cell r="B887" t="str">
            <v>WEBSTER,NICHOLAS J</v>
          </cell>
          <cell r="C887">
            <v>40661625</v>
          </cell>
          <cell r="D887">
            <v>125.1</v>
          </cell>
          <cell r="E887">
            <v>4</v>
          </cell>
          <cell r="F887">
            <v>500.4</v>
          </cell>
        </row>
        <row r="888">
          <cell r="A888">
            <v>10364882</v>
          </cell>
          <cell r="B888" t="str">
            <v>WEIHE,ELIZABETH</v>
          </cell>
          <cell r="C888">
            <v>40661640</v>
          </cell>
          <cell r="D888">
            <v>164.66</v>
          </cell>
          <cell r="E888">
            <v>7</v>
          </cell>
          <cell r="F888">
            <v>1152.6199999999999</v>
          </cell>
        </row>
        <row r="889">
          <cell r="A889">
            <v>10364885</v>
          </cell>
          <cell r="B889" t="str">
            <v>WEINREB,ROBERT N</v>
          </cell>
          <cell r="C889">
            <v>40661652</v>
          </cell>
          <cell r="D889">
            <v>330.27</v>
          </cell>
          <cell r="E889">
            <v>8</v>
          </cell>
          <cell r="F889">
            <v>2642.16</v>
          </cell>
        </row>
        <row r="890">
          <cell r="A890">
            <v>10364903</v>
          </cell>
          <cell r="B890" t="str">
            <v>WEINSTEIN,LAWRENCE</v>
          </cell>
          <cell r="C890">
            <v>40661662</v>
          </cell>
          <cell r="D890">
            <v>75.959999999999994</v>
          </cell>
          <cell r="E890">
            <v>16</v>
          </cell>
          <cell r="F890">
            <v>1215.3599999999999</v>
          </cell>
        </row>
        <row r="891">
          <cell r="A891">
            <v>10364904</v>
          </cell>
          <cell r="B891" t="str">
            <v>WEISSBROD,PHILIP ALFRED</v>
          </cell>
          <cell r="C891">
            <v>40661664</v>
          </cell>
          <cell r="D891">
            <v>86.73</v>
          </cell>
          <cell r="E891">
            <v>8</v>
          </cell>
          <cell r="F891">
            <v>693.84</v>
          </cell>
        </row>
        <row r="892">
          <cell r="A892">
            <v>10364914</v>
          </cell>
          <cell r="B892" t="str">
            <v>POLITZER,CAREY STUART</v>
          </cell>
          <cell r="C892">
            <v>40657592</v>
          </cell>
          <cell r="D892">
            <v>31.22</v>
          </cell>
          <cell r="E892">
            <v>40</v>
          </cell>
          <cell r="F892">
            <v>1248.8</v>
          </cell>
        </row>
        <row r="893">
          <cell r="A893">
            <v>10364915</v>
          </cell>
          <cell r="B893" t="str">
            <v>POLESSKAYA,OKSANA OLEGOVNA</v>
          </cell>
          <cell r="C893" t="str">
            <v>(blank)</v>
          </cell>
          <cell r="D893" t="str">
            <v>(blank)</v>
          </cell>
          <cell r="E893">
            <v>16</v>
          </cell>
          <cell r="F893" t="e">
            <v>#VALUE!</v>
          </cell>
        </row>
        <row r="894">
          <cell r="A894">
            <v>10364916</v>
          </cell>
          <cell r="B894" t="str">
            <v>POLLEMA,TRAVIS L</v>
          </cell>
          <cell r="C894">
            <v>40657597</v>
          </cell>
          <cell r="D894">
            <v>97.65</v>
          </cell>
          <cell r="E894">
            <v>8</v>
          </cell>
          <cell r="F894">
            <v>781.2</v>
          </cell>
        </row>
        <row r="895">
          <cell r="A895">
            <v>10364924</v>
          </cell>
          <cell r="B895" t="str">
            <v>POLSTON,GREGORY ROBERT</v>
          </cell>
          <cell r="C895">
            <v>40657605</v>
          </cell>
          <cell r="D895">
            <v>86.78</v>
          </cell>
          <cell r="E895">
            <v>18</v>
          </cell>
          <cell r="F895">
            <v>1562.04</v>
          </cell>
        </row>
        <row r="896">
          <cell r="A896">
            <v>10364933</v>
          </cell>
          <cell r="B896" t="str">
            <v>PONG O'DONNELL,ALICE</v>
          </cell>
          <cell r="C896">
            <v>40657614</v>
          </cell>
          <cell r="D896">
            <v>100.38</v>
          </cell>
          <cell r="E896">
            <v>16</v>
          </cell>
          <cell r="F896">
            <v>1606.08</v>
          </cell>
        </row>
        <row r="897">
          <cell r="A897">
            <v>10364949</v>
          </cell>
          <cell r="B897" t="str">
            <v>PORCU,ALESSANDRA</v>
          </cell>
          <cell r="C897">
            <v>40657641</v>
          </cell>
          <cell r="D897">
            <v>27.24</v>
          </cell>
          <cell r="E897">
            <v>32</v>
          </cell>
          <cell r="F897">
            <v>871.68</v>
          </cell>
        </row>
        <row r="898">
          <cell r="A898">
            <v>10364956</v>
          </cell>
          <cell r="B898" t="str">
            <v>PORTERA,ARIEL MIA</v>
          </cell>
          <cell r="C898">
            <v>40738657</v>
          </cell>
          <cell r="D898">
            <v>47.75</v>
          </cell>
          <cell r="E898">
            <v>176</v>
          </cell>
          <cell r="F898">
            <v>8404</v>
          </cell>
        </row>
        <row r="899">
          <cell r="A899">
            <v>10364974</v>
          </cell>
          <cell r="B899" t="str">
            <v>POUYANFARD,SOMAYEH</v>
          </cell>
          <cell r="C899">
            <v>40657659</v>
          </cell>
          <cell r="D899">
            <v>30.66</v>
          </cell>
          <cell r="E899">
            <v>40</v>
          </cell>
          <cell r="F899">
            <v>1226.4000000000001</v>
          </cell>
        </row>
        <row r="900">
          <cell r="A900">
            <v>10364986</v>
          </cell>
          <cell r="B900" t="str">
            <v>MCCOWEN,KAREN CLARE</v>
          </cell>
          <cell r="C900">
            <v>40657674</v>
          </cell>
          <cell r="D900">
            <v>69.78</v>
          </cell>
          <cell r="E900">
            <v>8</v>
          </cell>
          <cell r="F900">
            <v>558.24</v>
          </cell>
        </row>
        <row r="901">
          <cell r="A901">
            <v>10364994</v>
          </cell>
          <cell r="B901" t="str">
            <v>PREISSL,SEBASTIAN A</v>
          </cell>
          <cell r="C901">
            <v>40657690</v>
          </cell>
          <cell r="D901">
            <v>56.27</v>
          </cell>
          <cell r="E901">
            <v>8</v>
          </cell>
          <cell r="F901">
            <v>450.16</v>
          </cell>
        </row>
        <row r="902">
          <cell r="A902">
            <v>10365003</v>
          </cell>
          <cell r="B902" t="str">
            <v>PREVITE,ROSEMARIE RUBIAS</v>
          </cell>
          <cell r="C902">
            <v>40657701</v>
          </cell>
          <cell r="D902">
            <v>39.51</v>
          </cell>
          <cell r="E902">
            <v>8</v>
          </cell>
          <cell r="F902">
            <v>316.08</v>
          </cell>
        </row>
        <row r="903">
          <cell r="A903">
            <v>10365008</v>
          </cell>
          <cell r="B903" t="str">
            <v>PRIDE,DAVID TEVIS</v>
          </cell>
          <cell r="C903">
            <v>40657729</v>
          </cell>
          <cell r="D903">
            <v>0</v>
          </cell>
          <cell r="E903">
            <v>8</v>
          </cell>
          <cell r="F903">
            <v>0</v>
          </cell>
        </row>
        <row r="904">
          <cell r="A904">
            <v>10365011</v>
          </cell>
          <cell r="B904" t="str">
            <v>PRING,MAYA ELIZABETH</v>
          </cell>
          <cell r="C904">
            <v>40657707</v>
          </cell>
          <cell r="D904">
            <v>135.34</v>
          </cell>
          <cell r="E904">
            <v>48</v>
          </cell>
          <cell r="F904">
            <v>6496.32</v>
          </cell>
        </row>
        <row r="905">
          <cell r="A905">
            <v>10365033</v>
          </cell>
          <cell r="B905" t="str">
            <v>PROUDFOOT,JAMES A</v>
          </cell>
          <cell r="C905">
            <v>40657740</v>
          </cell>
          <cell r="D905">
            <v>39.07</v>
          </cell>
          <cell r="E905">
            <v>8</v>
          </cell>
          <cell r="F905">
            <v>312.56</v>
          </cell>
        </row>
        <row r="906">
          <cell r="A906">
            <v>10365036</v>
          </cell>
          <cell r="B906" t="str">
            <v>PRUSSAK,CHARLES E</v>
          </cell>
          <cell r="C906">
            <v>40657738</v>
          </cell>
          <cell r="D906">
            <v>75.8</v>
          </cell>
          <cell r="E906">
            <v>8</v>
          </cell>
          <cell r="F906">
            <v>606.4</v>
          </cell>
        </row>
        <row r="907">
          <cell r="A907">
            <v>10365037</v>
          </cell>
          <cell r="B907" t="str">
            <v>PRUITT,CHRIS</v>
          </cell>
          <cell r="C907">
            <v>40657762</v>
          </cell>
          <cell r="D907">
            <v>34.119999999999997</v>
          </cell>
          <cell r="E907">
            <v>8</v>
          </cell>
          <cell r="F907">
            <v>272.95999999999998</v>
          </cell>
        </row>
        <row r="908">
          <cell r="A908">
            <v>10365042</v>
          </cell>
          <cell r="B908" t="str">
            <v>MACAULAY,KATHRYN MARIE</v>
          </cell>
          <cell r="C908">
            <v>40657748</v>
          </cell>
          <cell r="D908">
            <v>112.07</v>
          </cell>
          <cell r="E908">
            <v>16</v>
          </cell>
          <cell r="F908">
            <v>1793.12</v>
          </cell>
        </row>
        <row r="909">
          <cell r="A909">
            <v>10365045</v>
          </cell>
          <cell r="B909" t="str">
            <v>PU,MINYA</v>
          </cell>
          <cell r="C909">
            <v>40657749</v>
          </cell>
          <cell r="D909">
            <v>51.8</v>
          </cell>
          <cell r="E909">
            <v>8</v>
          </cell>
          <cell r="F909">
            <v>414.4</v>
          </cell>
        </row>
        <row r="910">
          <cell r="A910">
            <v>10365047</v>
          </cell>
          <cell r="B910" t="str">
            <v>STANLEY,VALENTINA</v>
          </cell>
          <cell r="C910">
            <v>40657757</v>
          </cell>
          <cell r="D910">
            <v>28</v>
          </cell>
          <cell r="E910">
            <v>32</v>
          </cell>
          <cell r="F910">
            <v>896</v>
          </cell>
        </row>
        <row r="911">
          <cell r="A911">
            <v>10365050</v>
          </cell>
          <cell r="B911" t="str">
            <v>SCHWAB,RICHARD BRUCE</v>
          </cell>
          <cell r="C911">
            <v>40659042</v>
          </cell>
          <cell r="D911">
            <v>112.14</v>
          </cell>
          <cell r="E911">
            <v>24</v>
          </cell>
          <cell r="F911">
            <v>2691.36</v>
          </cell>
        </row>
        <row r="912">
          <cell r="A912">
            <v>10365051</v>
          </cell>
          <cell r="B912" t="str">
            <v>REAS,EMILIE T</v>
          </cell>
          <cell r="C912">
            <v>40665977</v>
          </cell>
          <cell r="D912">
            <v>31.9</v>
          </cell>
          <cell r="E912">
            <v>32</v>
          </cell>
          <cell r="F912">
            <v>1020.8</v>
          </cell>
        </row>
        <row r="913">
          <cell r="A913">
            <v>10365059</v>
          </cell>
          <cell r="B913" t="str">
            <v>SCHWARTZ,TERRY A</v>
          </cell>
          <cell r="C913">
            <v>40659048</v>
          </cell>
          <cell r="D913">
            <v>129.58000000000001</v>
          </cell>
          <cell r="E913">
            <v>8</v>
          </cell>
          <cell r="F913">
            <v>1036.6400000000001</v>
          </cell>
        </row>
        <row r="914">
          <cell r="A914">
            <v>10365062</v>
          </cell>
          <cell r="B914" t="str">
            <v>SCHWARTZMAN,ARMIN</v>
          </cell>
          <cell r="C914">
            <v>40659059</v>
          </cell>
          <cell r="D914">
            <v>87.16</v>
          </cell>
          <cell r="E914">
            <v>24</v>
          </cell>
          <cell r="F914">
            <v>2091.84</v>
          </cell>
        </row>
        <row r="915">
          <cell r="A915">
            <v>10365072</v>
          </cell>
          <cell r="B915" t="str">
            <v>SCHWIMMER,JEFFREY B</v>
          </cell>
          <cell r="C915">
            <v>40659064</v>
          </cell>
          <cell r="D915">
            <v>121.91</v>
          </cell>
          <cell r="E915">
            <v>16</v>
          </cell>
          <cell r="F915">
            <v>1950.56</v>
          </cell>
        </row>
        <row r="916">
          <cell r="A916">
            <v>10365074</v>
          </cell>
          <cell r="B916" t="str">
            <v>SCOTT,BRIAN THOMAS</v>
          </cell>
          <cell r="C916">
            <v>40659062</v>
          </cell>
          <cell r="D916">
            <v>38.49</v>
          </cell>
          <cell r="E916">
            <v>8</v>
          </cell>
          <cell r="F916">
            <v>307.92</v>
          </cell>
        </row>
        <row r="917">
          <cell r="A917">
            <v>10365081</v>
          </cell>
          <cell r="B917" t="str">
            <v>SCOTT,VANESSA PHYLLIS</v>
          </cell>
          <cell r="C917">
            <v>40659072</v>
          </cell>
          <cell r="D917">
            <v>50.62</v>
          </cell>
          <cell r="E917">
            <v>24</v>
          </cell>
          <cell r="F917">
            <v>1214.8799999999999</v>
          </cell>
        </row>
        <row r="918">
          <cell r="A918">
            <v>10365085</v>
          </cell>
          <cell r="B918" t="str">
            <v>SEABERG,ROBIN R</v>
          </cell>
          <cell r="C918">
            <v>40659077</v>
          </cell>
          <cell r="D918">
            <v>80.510000000000005</v>
          </cell>
          <cell r="E918">
            <v>16</v>
          </cell>
          <cell r="F918">
            <v>1288.1600000000001</v>
          </cell>
        </row>
        <row r="919">
          <cell r="A919">
            <v>10365087</v>
          </cell>
          <cell r="B919" t="str">
            <v>SEARLES,ROBERT C</v>
          </cell>
          <cell r="C919">
            <v>40659091</v>
          </cell>
          <cell r="D919">
            <v>75.19</v>
          </cell>
          <cell r="E919">
            <v>8</v>
          </cell>
          <cell r="F919">
            <v>601.52</v>
          </cell>
        </row>
        <row r="920">
          <cell r="A920">
            <v>10365093</v>
          </cell>
          <cell r="B920" t="str">
            <v>SCOTT-WYARD,PHOEBE R</v>
          </cell>
          <cell r="C920">
            <v>40659088</v>
          </cell>
          <cell r="D920">
            <v>58.67</v>
          </cell>
          <cell r="E920">
            <v>8</v>
          </cell>
          <cell r="F920">
            <v>469.36</v>
          </cell>
        </row>
        <row r="921">
          <cell r="A921">
            <v>10365097</v>
          </cell>
          <cell r="B921" t="str">
            <v>SECREST,PATRICK DAVID</v>
          </cell>
          <cell r="C921">
            <v>40659096</v>
          </cell>
          <cell r="D921">
            <v>36.93</v>
          </cell>
          <cell r="E921">
            <v>24</v>
          </cell>
          <cell r="F921">
            <v>886.31999999999994</v>
          </cell>
        </row>
        <row r="922">
          <cell r="A922">
            <v>10365103</v>
          </cell>
          <cell r="B922" t="str">
            <v>SEBASKY,MEGHAN MARIE</v>
          </cell>
          <cell r="C922">
            <v>40659094</v>
          </cell>
          <cell r="D922">
            <v>111.88</v>
          </cell>
          <cell r="E922">
            <v>8</v>
          </cell>
          <cell r="F922">
            <v>895.04</v>
          </cell>
        </row>
        <row r="923">
          <cell r="A923">
            <v>10365103</v>
          </cell>
          <cell r="B923" t="str">
            <v>SEBASKY,MEGHAN MARIE</v>
          </cell>
          <cell r="C923" t="str">
            <v>(blank)</v>
          </cell>
          <cell r="D923" t="str">
            <v>(blank)</v>
          </cell>
          <cell r="E923">
            <v>16</v>
          </cell>
          <cell r="F923" t="e">
            <v>#VALUE!</v>
          </cell>
        </row>
        <row r="924">
          <cell r="A924">
            <v>10365108</v>
          </cell>
          <cell r="B924" t="str">
            <v>SECCHI,CHRISTIAN</v>
          </cell>
          <cell r="C924">
            <v>40659098</v>
          </cell>
          <cell r="D924">
            <v>29.6</v>
          </cell>
          <cell r="E924">
            <v>32</v>
          </cell>
          <cell r="F924">
            <v>947.2</v>
          </cell>
        </row>
        <row r="925">
          <cell r="A925">
            <v>10365109</v>
          </cell>
          <cell r="B925" t="str">
            <v>SEGAR,SANDEEP</v>
          </cell>
          <cell r="C925">
            <v>40659101</v>
          </cell>
          <cell r="D925">
            <v>100.57</v>
          </cell>
          <cell r="E925">
            <v>8</v>
          </cell>
          <cell r="F925">
            <v>804.56</v>
          </cell>
        </row>
        <row r="926">
          <cell r="A926">
            <v>10365112</v>
          </cell>
          <cell r="B926" t="str">
            <v>SEGOTA,IGOR</v>
          </cell>
          <cell r="C926">
            <v>40659102</v>
          </cell>
          <cell r="D926">
            <v>38.32</v>
          </cell>
          <cell r="E926">
            <v>8</v>
          </cell>
          <cell r="F926">
            <v>306.56</v>
          </cell>
        </row>
        <row r="927">
          <cell r="A927">
            <v>10365116</v>
          </cell>
          <cell r="B927" t="str">
            <v>SEIBERT,TYLER MICHAEL</v>
          </cell>
          <cell r="C927">
            <v>40659125</v>
          </cell>
          <cell r="D927">
            <v>149.9</v>
          </cell>
          <cell r="E927">
            <v>8</v>
          </cell>
          <cell r="F927">
            <v>1199.2</v>
          </cell>
        </row>
        <row r="928">
          <cell r="A928">
            <v>10365116</v>
          </cell>
          <cell r="B928" t="str">
            <v>SEIBERT,TYLER MICHAEL</v>
          </cell>
          <cell r="C928">
            <v>40740648</v>
          </cell>
          <cell r="D928">
            <v>0</v>
          </cell>
          <cell r="E928">
            <v>8</v>
          </cell>
          <cell r="F928">
            <v>0</v>
          </cell>
        </row>
        <row r="929">
          <cell r="A929">
            <v>10365118</v>
          </cell>
          <cell r="B929" t="str">
            <v>SEIFERT,KATRIN STRATTHAUS</v>
          </cell>
          <cell r="C929">
            <v>40659115</v>
          </cell>
          <cell r="D929">
            <v>52.06</v>
          </cell>
          <cell r="E929">
            <v>40</v>
          </cell>
          <cell r="F929">
            <v>2082.4</v>
          </cell>
        </row>
        <row r="930">
          <cell r="A930">
            <v>10365119</v>
          </cell>
          <cell r="B930" t="str">
            <v>SEIFERT,MARVA</v>
          </cell>
          <cell r="C930">
            <v>40659120</v>
          </cell>
          <cell r="D930">
            <v>50.62</v>
          </cell>
          <cell r="E930">
            <v>8</v>
          </cell>
          <cell r="F930">
            <v>404.96</v>
          </cell>
        </row>
        <row r="931">
          <cell r="A931">
            <v>10365128</v>
          </cell>
          <cell r="B931" t="str">
            <v>CHOI,MICHAEL YOUNGJUN</v>
          </cell>
          <cell r="C931">
            <v>40659131</v>
          </cell>
          <cell r="D931">
            <v>60.95</v>
          </cell>
          <cell r="E931">
            <v>8</v>
          </cell>
          <cell r="F931">
            <v>487.6</v>
          </cell>
        </row>
        <row r="932">
          <cell r="A932">
            <v>10365137</v>
          </cell>
          <cell r="B932" t="str">
            <v>SELL,REBECCA ELIZABETH</v>
          </cell>
          <cell r="C932">
            <v>40659146</v>
          </cell>
          <cell r="D932">
            <v>67.849999999999994</v>
          </cell>
          <cell r="E932">
            <v>8</v>
          </cell>
          <cell r="F932">
            <v>542.79999999999995</v>
          </cell>
        </row>
        <row r="933">
          <cell r="A933">
            <v>10365149</v>
          </cell>
          <cell r="B933" t="str">
            <v>SEN,GEORGE L</v>
          </cell>
          <cell r="C933">
            <v>40659174</v>
          </cell>
          <cell r="D933">
            <v>85.73</v>
          </cell>
          <cell r="E933">
            <v>8</v>
          </cell>
          <cell r="F933">
            <v>685.84</v>
          </cell>
        </row>
        <row r="934">
          <cell r="A934">
            <v>10365161</v>
          </cell>
          <cell r="B934" t="str">
            <v>MANDT,TYLER CLARK</v>
          </cell>
          <cell r="C934">
            <v>40659164</v>
          </cell>
          <cell r="D934">
            <v>32.46</v>
          </cell>
          <cell r="E934">
            <v>32</v>
          </cell>
          <cell r="F934">
            <v>1038.72</v>
          </cell>
        </row>
        <row r="935">
          <cell r="A935">
            <v>10365180</v>
          </cell>
          <cell r="B935" t="str">
            <v>BARMAN,PRANAB MEHER</v>
          </cell>
          <cell r="C935">
            <v>40659199</v>
          </cell>
          <cell r="D935">
            <v>109.48</v>
          </cell>
          <cell r="E935">
            <v>8</v>
          </cell>
          <cell r="F935">
            <v>875.84</v>
          </cell>
        </row>
        <row r="936">
          <cell r="A936">
            <v>10365188</v>
          </cell>
          <cell r="B936" t="str">
            <v>WELSBIE,DEREK STUART</v>
          </cell>
          <cell r="C936">
            <v>40661682</v>
          </cell>
          <cell r="D936">
            <v>103.02</v>
          </cell>
          <cell r="E936">
            <v>48</v>
          </cell>
          <cell r="F936">
            <v>4944.96</v>
          </cell>
        </row>
        <row r="937">
          <cell r="A937">
            <v>10365190</v>
          </cell>
          <cell r="B937" t="str">
            <v>ELMI,AZADEH</v>
          </cell>
          <cell r="C937">
            <v>40661676</v>
          </cell>
          <cell r="D937">
            <v>179.6</v>
          </cell>
          <cell r="E937">
            <v>8</v>
          </cell>
          <cell r="F937">
            <v>1436.8</v>
          </cell>
        </row>
        <row r="938">
          <cell r="A938">
            <v>10365202</v>
          </cell>
          <cell r="B938" t="str">
            <v>WERHO,DAVID KENNETH</v>
          </cell>
          <cell r="C938">
            <v>40661691</v>
          </cell>
          <cell r="D938">
            <v>73.900000000000006</v>
          </cell>
          <cell r="E938">
            <v>8</v>
          </cell>
          <cell r="F938">
            <v>591.20000000000005</v>
          </cell>
        </row>
        <row r="939">
          <cell r="A939">
            <v>10365206</v>
          </cell>
          <cell r="B939" t="str">
            <v>WERTHEIM,JOEL OKRENT</v>
          </cell>
          <cell r="C939">
            <v>40661715</v>
          </cell>
          <cell r="D939">
            <v>92.54</v>
          </cell>
          <cell r="E939">
            <v>8</v>
          </cell>
          <cell r="F939">
            <v>740.32</v>
          </cell>
        </row>
        <row r="940">
          <cell r="A940">
            <v>10365224</v>
          </cell>
          <cell r="B940" t="str">
            <v>KNIGHT,TARA JENNIFER</v>
          </cell>
          <cell r="C940">
            <v>40661720</v>
          </cell>
          <cell r="D940">
            <v>38.31</v>
          </cell>
          <cell r="E940">
            <v>8</v>
          </cell>
          <cell r="F940">
            <v>306.48</v>
          </cell>
        </row>
        <row r="941">
          <cell r="A941">
            <v>10365225</v>
          </cell>
          <cell r="B941" t="str">
            <v>WETTERSTEN,HIROMI</v>
          </cell>
          <cell r="C941">
            <v>40661724</v>
          </cell>
          <cell r="D941">
            <v>29.93</v>
          </cell>
          <cell r="E941">
            <v>8</v>
          </cell>
          <cell r="F941">
            <v>239.44</v>
          </cell>
        </row>
        <row r="942">
          <cell r="A942">
            <v>10365226</v>
          </cell>
          <cell r="B942" t="str">
            <v>WETTERSTEN,NICHOLAS W</v>
          </cell>
          <cell r="C942">
            <v>40661726</v>
          </cell>
          <cell r="D942">
            <v>84.26</v>
          </cell>
          <cell r="E942">
            <v>8</v>
          </cell>
          <cell r="F942">
            <v>674.08</v>
          </cell>
        </row>
        <row r="943">
          <cell r="A943">
            <v>10365244</v>
          </cell>
          <cell r="B943" t="str">
            <v>KARI,ELINA</v>
          </cell>
          <cell r="C943">
            <v>40661746</v>
          </cell>
          <cell r="D943">
            <v>78.11</v>
          </cell>
          <cell r="E943">
            <v>8</v>
          </cell>
          <cell r="F943">
            <v>624.88</v>
          </cell>
        </row>
        <row r="944">
          <cell r="A944">
            <v>10365247</v>
          </cell>
          <cell r="B944" t="str">
            <v>CHOI,LILLIAN JEONG</v>
          </cell>
          <cell r="C944">
            <v>40661749</v>
          </cell>
          <cell r="D944">
            <v>91.14</v>
          </cell>
          <cell r="E944">
            <v>8</v>
          </cell>
          <cell r="F944">
            <v>729.12</v>
          </cell>
        </row>
        <row r="945">
          <cell r="A945">
            <v>10365269</v>
          </cell>
          <cell r="B945" t="str">
            <v>WHITE,XUANHA NGUYEN</v>
          </cell>
          <cell r="C945">
            <v>40661770</v>
          </cell>
          <cell r="D945">
            <v>99.45</v>
          </cell>
          <cell r="E945">
            <v>8</v>
          </cell>
          <cell r="F945">
            <v>795.6</v>
          </cell>
        </row>
        <row r="946">
          <cell r="A946">
            <v>10365282</v>
          </cell>
          <cell r="B946" t="str">
            <v>WHITNEY,MICHAEL A</v>
          </cell>
          <cell r="C946">
            <v>40661796</v>
          </cell>
          <cell r="D946">
            <v>52.11</v>
          </cell>
          <cell r="E946">
            <v>4</v>
          </cell>
          <cell r="F946">
            <v>208.44</v>
          </cell>
        </row>
        <row r="947">
          <cell r="A947">
            <v>10365294</v>
          </cell>
          <cell r="B947" t="str">
            <v>WIEDUWILT,MATTHEW JOSEPH</v>
          </cell>
          <cell r="C947">
            <v>40661803</v>
          </cell>
          <cell r="D947">
            <v>138.72999999999999</v>
          </cell>
          <cell r="E947">
            <v>8</v>
          </cell>
          <cell r="F947">
            <v>1109.8399999999999</v>
          </cell>
        </row>
        <row r="948">
          <cell r="A948">
            <v>10365300</v>
          </cell>
          <cell r="B948" t="str">
            <v>COVARRUBIAS,YESENIA</v>
          </cell>
          <cell r="C948">
            <v>40661813</v>
          </cell>
          <cell r="D948">
            <v>34.729999999999997</v>
          </cell>
          <cell r="E948">
            <v>8</v>
          </cell>
          <cell r="F948">
            <v>277.83999999999997</v>
          </cell>
        </row>
        <row r="949">
          <cell r="A949">
            <v>10365309</v>
          </cell>
          <cell r="B949" t="str">
            <v>WIGBY,KRISTEN M</v>
          </cell>
          <cell r="C949">
            <v>40661823</v>
          </cell>
          <cell r="D949">
            <v>50.62</v>
          </cell>
          <cell r="E949">
            <v>16</v>
          </cell>
          <cell r="F949">
            <v>809.92</v>
          </cell>
        </row>
        <row r="950">
          <cell r="A950">
            <v>10365323</v>
          </cell>
          <cell r="B950" t="str">
            <v>SMARGON,AARON ANDREW</v>
          </cell>
          <cell r="C950">
            <v>40661842</v>
          </cell>
          <cell r="D950">
            <v>26.22</v>
          </cell>
          <cell r="E950">
            <v>8</v>
          </cell>
          <cell r="F950">
            <v>209.76</v>
          </cell>
        </row>
        <row r="951">
          <cell r="A951">
            <v>10365325</v>
          </cell>
          <cell r="B951" t="str">
            <v>PURCELL,NICOLE H</v>
          </cell>
          <cell r="C951">
            <v>40657754</v>
          </cell>
          <cell r="D951">
            <v>48.18</v>
          </cell>
          <cell r="E951">
            <v>24</v>
          </cell>
          <cell r="F951">
            <v>1156.32</v>
          </cell>
        </row>
        <row r="952">
          <cell r="A952">
            <v>10365330</v>
          </cell>
          <cell r="B952" t="str">
            <v>PURI,KARTIKEYA SANDEEP</v>
          </cell>
          <cell r="C952">
            <v>40657759</v>
          </cell>
          <cell r="D952">
            <v>34.43</v>
          </cell>
          <cell r="E952">
            <v>24</v>
          </cell>
          <cell r="F952">
            <v>826.31999999999994</v>
          </cell>
        </row>
        <row r="953">
          <cell r="A953">
            <v>10365338</v>
          </cell>
          <cell r="B953" t="str">
            <v>PUJJI,ANJOULIE</v>
          </cell>
          <cell r="C953">
            <v>40657773</v>
          </cell>
          <cell r="D953">
            <v>120.74</v>
          </cell>
          <cell r="E953">
            <v>40</v>
          </cell>
          <cell r="F953">
            <v>4829.5999999999995</v>
          </cell>
        </row>
        <row r="954">
          <cell r="A954">
            <v>10365342</v>
          </cell>
          <cell r="B954" t="str">
            <v>MCLAUGHLIN,WILMA P</v>
          </cell>
          <cell r="C954">
            <v>40657780</v>
          </cell>
          <cell r="D954">
            <v>37.909999999999997</v>
          </cell>
          <cell r="E954">
            <v>8</v>
          </cell>
          <cell r="F954">
            <v>303.27999999999997</v>
          </cell>
        </row>
        <row r="955">
          <cell r="A955">
            <v>10365343</v>
          </cell>
          <cell r="B955" t="str">
            <v>MCLAWHON,RONALD WILLIAM</v>
          </cell>
          <cell r="C955">
            <v>40657779</v>
          </cell>
          <cell r="D955">
            <v>201.15</v>
          </cell>
          <cell r="E955">
            <v>8</v>
          </cell>
          <cell r="F955">
            <v>1609.2</v>
          </cell>
        </row>
        <row r="956">
          <cell r="A956">
            <v>10365350</v>
          </cell>
          <cell r="B956" t="str">
            <v>QUARTAROLO,JENNIFER MARIE</v>
          </cell>
          <cell r="C956">
            <v>40657790</v>
          </cell>
          <cell r="D956">
            <v>148.77000000000001</v>
          </cell>
          <cell r="E956">
            <v>8</v>
          </cell>
          <cell r="F956">
            <v>1190.1600000000001</v>
          </cell>
        </row>
        <row r="957">
          <cell r="A957">
            <v>10365353</v>
          </cell>
          <cell r="B957" t="str">
            <v>QUE,XUCHU</v>
          </cell>
          <cell r="C957">
            <v>40657792</v>
          </cell>
          <cell r="D957">
            <v>58.62</v>
          </cell>
          <cell r="E957">
            <v>16</v>
          </cell>
          <cell r="F957">
            <v>937.92</v>
          </cell>
        </row>
        <row r="958">
          <cell r="A958">
            <v>10365356</v>
          </cell>
          <cell r="B958" t="str">
            <v>LI,RUIXIA</v>
          </cell>
          <cell r="C958">
            <v>40657796</v>
          </cell>
          <cell r="D958">
            <v>34.799999999999997</v>
          </cell>
          <cell r="E958">
            <v>32</v>
          </cell>
          <cell r="F958">
            <v>1113.5999999999999</v>
          </cell>
        </row>
        <row r="959">
          <cell r="A959">
            <v>10365357</v>
          </cell>
          <cell r="B959" t="str">
            <v>LI,HAI RI</v>
          </cell>
          <cell r="C959">
            <v>40718431</v>
          </cell>
          <cell r="D959">
            <v>32.79</v>
          </cell>
          <cell r="E959">
            <v>8</v>
          </cell>
          <cell r="F959">
            <v>262.32</v>
          </cell>
        </row>
        <row r="960">
          <cell r="A960">
            <v>10365361</v>
          </cell>
          <cell r="B960" t="str">
            <v>LI,XIA</v>
          </cell>
          <cell r="C960">
            <v>40657797</v>
          </cell>
          <cell r="D960">
            <v>40.79</v>
          </cell>
          <cell r="E960">
            <v>8</v>
          </cell>
          <cell r="F960">
            <v>326.32</v>
          </cell>
        </row>
        <row r="961">
          <cell r="A961">
            <v>10365393</v>
          </cell>
          <cell r="B961" t="str">
            <v>RADHAKRISHNA,SUHAS</v>
          </cell>
          <cell r="C961">
            <v>40657836</v>
          </cell>
          <cell r="D961">
            <v>59.53</v>
          </cell>
          <cell r="E961">
            <v>8</v>
          </cell>
          <cell r="F961">
            <v>476.24</v>
          </cell>
        </row>
        <row r="962">
          <cell r="A962">
            <v>10365404</v>
          </cell>
          <cell r="B962" t="str">
            <v>RAFAAT,KARIM TIMOTHY</v>
          </cell>
          <cell r="C962">
            <v>40657846</v>
          </cell>
          <cell r="D962">
            <v>72.27</v>
          </cell>
          <cell r="E962">
            <v>16</v>
          </cell>
          <cell r="F962">
            <v>1156.32</v>
          </cell>
        </row>
        <row r="963">
          <cell r="A963">
            <v>10365405</v>
          </cell>
          <cell r="B963" t="str">
            <v>RAFFATELLU,MANUELA</v>
          </cell>
          <cell r="C963">
            <v>40657856</v>
          </cell>
          <cell r="D963">
            <v>83.86</v>
          </cell>
          <cell r="E963">
            <v>8</v>
          </cell>
          <cell r="F963">
            <v>670.88</v>
          </cell>
        </row>
        <row r="964">
          <cell r="A964">
            <v>10365414</v>
          </cell>
          <cell r="B964" t="str">
            <v>RAHMAN,PARIZA</v>
          </cell>
          <cell r="C964">
            <v>40657858</v>
          </cell>
          <cell r="D964">
            <v>86.73</v>
          </cell>
          <cell r="E964">
            <v>16</v>
          </cell>
          <cell r="F964">
            <v>1387.68</v>
          </cell>
        </row>
        <row r="965">
          <cell r="A965">
            <v>10365415</v>
          </cell>
          <cell r="B965" t="str">
            <v>CARLIN,AARON FOSTER</v>
          </cell>
          <cell r="C965">
            <v>40657862</v>
          </cell>
          <cell r="D965">
            <v>70.88</v>
          </cell>
          <cell r="E965">
            <v>8</v>
          </cell>
          <cell r="F965">
            <v>567.04</v>
          </cell>
        </row>
        <row r="966">
          <cell r="A966">
            <v>10365416</v>
          </cell>
          <cell r="B966" t="str">
            <v>RAHN,DOUGLAS A</v>
          </cell>
          <cell r="C966">
            <v>40657860</v>
          </cell>
          <cell r="D966">
            <v>177.68</v>
          </cell>
          <cell r="E966">
            <v>24</v>
          </cell>
          <cell r="F966">
            <v>4264.32</v>
          </cell>
        </row>
        <row r="967">
          <cell r="A967">
            <v>10365424</v>
          </cell>
          <cell r="B967" t="str">
            <v>RAISINGHANI,AJIT B</v>
          </cell>
          <cell r="C967">
            <v>40657870</v>
          </cell>
          <cell r="D967">
            <v>263.41000000000003</v>
          </cell>
          <cell r="E967">
            <v>8</v>
          </cell>
          <cell r="F967">
            <v>2107.2800000000002</v>
          </cell>
        </row>
        <row r="968">
          <cell r="A968">
            <v>10365425</v>
          </cell>
          <cell r="B968" t="str">
            <v>RAISSI SHABARI,FARSHAD</v>
          </cell>
          <cell r="C968">
            <v>40657868</v>
          </cell>
          <cell r="D968">
            <v>143.68</v>
          </cell>
          <cell r="E968">
            <v>8</v>
          </cell>
          <cell r="F968">
            <v>1149.44</v>
          </cell>
        </row>
        <row r="969">
          <cell r="A969">
            <v>10365429</v>
          </cell>
          <cell r="B969" t="str">
            <v>RAJAGOPAL,AMUTHA</v>
          </cell>
          <cell r="C969">
            <v>40657875</v>
          </cell>
          <cell r="D969">
            <v>77.59</v>
          </cell>
          <cell r="E969">
            <v>14</v>
          </cell>
          <cell r="F969">
            <v>1086.26</v>
          </cell>
        </row>
        <row r="970">
          <cell r="A970">
            <v>10365430</v>
          </cell>
          <cell r="B970" t="str">
            <v>RAJASEKARAN,MAHADEVAN</v>
          </cell>
          <cell r="C970">
            <v>40657874</v>
          </cell>
          <cell r="D970">
            <v>55.19</v>
          </cell>
          <cell r="E970">
            <v>4</v>
          </cell>
          <cell r="F970">
            <v>220.76</v>
          </cell>
        </row>
        <row r="971">
          <cell r="A971">
            <v>10365441</v>
          </cell>
          <cell r="B971" t="str">
            <v>RAKOW-PENNER,REBECCA ANN</v>
          </cell>
          <cell r="C971">
            <v>40657900</v>
          </cell>
          <cell r="D971">
            <v>0</v>
          </cell>
          <cell r="E971">
            <v>8</v>
          </cell>
          <cell r="F971">
            <v>0</v>
          </cell>
        </row>
        <row r="972">
          <cell r="A972">
            <v>10365443</v>
          </cell>
          <cell r="B972" t="str">
            <v>RAMAMOORTHY,SONIA LAXMIKA</v>
          </cell>
          <cell r="C972">
            <v>40657886</v>
          </cell>
          <cell r="D972">
            <v>112.07</v>
          </cell>
          <cell r="E972">
            <v>8</v>
          </cell>
          <cell r="F972">
            <v>896.56</v>
          </cell>
        </row>
        <row r="973">
          <cell r="A973">
            <v>10365448</v>
          </cell>
          <cell r="B973" t="str">
            <v>RAMACHANDRA,RANJAN</v>
          </cell>
          <cell r="C973">
            <v>40657925</v>
          </cell>
          <cell r="D973">
            <v>46.93</v>
          </cell>
          <cell r="E973">
            <v>8</v>
          </cell>
          <cell r="F973">
            <v>375.44</v>
          </cell>
        </row>
        <row r="974">
          <cell r="A974">
            <v>10365459</v>
          </cell>
          <cell r="B974" t="str">
            <v>SEYMANN,GREGORY B</v>
          </cell>
          <cell r="C974">
            <v>40659210</v>
          </cell>
          <cell r="D974">
            <v>144.38</v>
          </cell>
          <cell r="E974">
            <v>8</v>
          </cell>
          <cell r="F974">
            <v>1155.04</v>
          </cell>
        </row>
        <row r="975">
          <cell r="A975">
            <v>10365460</v>
          </cell>
          <cell r="B975" t="str">
            <v>SEWELL,DANIEL D</v>
          </cell>
          <cell r="C975">
            <v>40659219</v>
          </cell>
          <cell r="D975">
            <v>152.79</v>
          </cell>
          <cell r="E975">
            <v>120</v>
          </cell>
          <cell r="F975">
            <v>18334.8</v>
          </cell>
        </row>
        <row r="976">
          <cell r="A976">
            <v>10365465</v>
          </cell>
          <cell r="B976" t="str">
            <v>SHABAIK,AHMED S</v>
          </cell>
          <cell r="C976">
            <v>40659213</v>
          </cell>
          <cell r="D976">
            <v>153.26</v>
          </cell>
          <cell r="E976">
            <v>8</v>
          </cell>
          <cell r="F976">
            <v>1226.08</v>
          </cell>
        </row>
        <row r="977">
          <cell r="A977">
            <v>10365467</v>
          </cell>
          <cell r="B977" t="str">
            <v>SHAH,SAMEER BHRUGU</v>
          </cell>
          <cell r="C977" t="str">
            <v>(blank)</v>
          </cell>
          <cell r="D977" t="str">
            <v>(blank)</v>
          </cell>
          <cell r="E977">
            <v>12</v>
          </cell>
          <cell r="F977" t="e">
            <v>#VALUE!</v>
          </cell>
        </row>
        <row r="978">
          <cell r="A978">
            <v>10365475</v>
          </cell>
          <cell r="B978" t="str">
            <v>ACEVES,SEEMA S</v>
          </cell>
          <cell r="C978">
            <v>40659247</v>
          </cell>
          <cell r="D978">
            <v>86.21</v>
          </cell>
          <cell r="E978">
            <v>8</v>
          </cell>
          <cell r="F978">
            <v>689.68</v>
          </cell>
        </row>
        <row r="979">
          <cell r="A979">
            <v>10365477</v>
          </cell>
          <cell r="B979" t="str">
            <v>SHAH,MITA MANHAR</v>
          </cell>
          <cell r="C979">
            <v>40659230</v>
          </cell>
          <cell r="D979">
            <v>117.67</v>
          </cell>
          <cell r="E979">
            <v>8</v>
          </cell>
          <cell r="F979">
            <v>941.36</v>
          </cell>
        </row>
        <row r="980">
          <cell r="A980">
            <v>10365479</v>
          </cell>
          <cell r="B980" t="str">
            <v>SHARABI,ANDREW</v>
          </cell>
          <cell r="C980">
            <v>40659245</v>
          </cell>
          <cell r="D980">
            <v>149.9</v>
          </cell>
          <cell r="E980">
            <v>48</v>
          </cell>
          <cell r="F980">
            <v>7195.2000000000007</v>
          </cell>
        </row>
        <row r="981">
          <cell r="A981">
            <v>10365481</v>
          </cell>
          <cell r="B981" t="str">
            <v>SHATTIL,SANFORD J</v>
          </cell>
          <cell r="C981">
            <v>40659243</v>
          </cell>
          <cell r="D981">
            <v>174.95</v>
          </cell>
          <cell r="E981">
            <v>8</v>
          </cell>
          <cell r="F981">
            <v>1399.6</v>
          </cell>
        </row>
        <row r="982">
          <cell r="A982">
            <v>10365482</v>
          </cell>
          <cell r="B982" t="str">
            <v>SHANER,NATHAN CHRISTOPHER</v>
          </cell>
          <cell r="C982">
            <v>40659244</v>
          </cell>
          <cell r="D982">
            <v>67.05</v>
          </cell>
          <cell r="E982">
            <v>8</v>
          </cell>
          <cell r="F982">
            <v>536.4</v>
          </cell>
        </row>
        <row r="983">
          <cell r="A983">
            <v>10365486</v>
          </cell>
          <cell r="B983" t="str">
            <v>JIANG,YANFEN</v>
          </cell>
          <cell r="C983">
            <v>40659229</v>
          </cell>
          <cell r="D983">
            <v>36.69</v>
          </cell>
          <cell r="E983">
            <v>24</v>
          </cell>
          <cell r="F983">
            <v>880.56</v>
          </cell>
        </row>
        <row r="984">
          <cell r="A984">
            <v>10365491</v>
          </cell>
          <cell r="B984" t="str">
            <v>LICON,KATHERINE S</v>
          </cell>
          <cell r="C984">
            <v>40659238</v>
          </cell>
          <cell r="D984">
            <v>39.270000000000003</v>
          </cell>
          <cell r="E984">
            <v>32</v>
          </cell>
          <cell r="F984">
            <v>1256.6400000000001</v>
          </cell>
        </row>
        <row r="985">
          <cell r="A985">
            <v>10365495</v>
          </cell>
          <cell r="B985" t="str">
            <v>SHAHTAJI,ALAN PHILIP</v>
          </cell>
          <cell r="C985">
            <v>40659250</v>
          </cell>
          <cell r="D985">
            <v>62.64</v>
          </cell>
          <cell r="E985">
            <v>40</v>
          </cell>
          <cell r="F985">
            <v>2505.6</v>
          </cell>
        </row>
        <row r="986">
          <cell r="A986">
            <v>10365498</v>
          </cell>
          <cell r="B986" t="str">
            <v>SHAO,JIANHUA</v>
          </cell>
          <cell r="C986">
            <v>40659261</v>
          </cell>
          <cell r="D986">
            <v>0</v>
          </cell>
          <cell r="E986">
            <v>32</v>
          </cell>
          <cell r="F986">
            <v>0</v>
          </cell>
        </row>
        <row r="987">
          <cell r="A987">
            <v>10365499</v>
          </cell>
          <cell r="B987" t="str">
            <v>JIANG,WEN</v>
          </cell>
          <cell r="C987">
            <v>40659252</v>
          </cell>
          <cell r="D987">
            <v>94.73</v>
          </cell>
          <cell r="E987">
            <v>8</v>
          </cell>
          <cell r="F987">
            <v>757.84</v>
          </cell>
        </row>
        <row r="988">
          <cell r="A988">
            <v>10365500</v>
          </cell>
          <cell r="B988" t="str">
            <v>SHANG,XIYING</v>
          </cell>
          <cell r="C988">
            <v>40659253</v>
          </cell>
          <cell r="D988">
            <v>32.79</v>
          </cell>
          <cell r="E988">
            <v>8</v>
          </cell>
          <cell r="F988">
            <v>262.32</v>
          </cell>
        </row>
        <row r="989">
          <cell r="A989">
            <v>10365501</v>
          </cell>
          <cell r="B989" t="str">
            <v>SERVIN,ARGENTINA ELISA NOELLE</v>
          </cell>
          <cell r="C989">
            <v>40659256</v>
          </cell>
          <cell r="D989">
            <v>56.42</v>
          </cell>
          <cell r="E989">
            <v>7</v>
          </cell>
          <cell r="F989">
            <v>394.94</v>
          </cell>
        </row>
        <row r="990">
          <cell r="A990">
            <v>10365502</v>
          </cell>
          <cell r="B990" t="str">
            <v>BAKER,HOLLY ELIZABETH</v>
          </cell>
          <cell r="C990">
            <v>40659255</v>
          </cell>
          <cell r="D990">
            <v>59.53</v>
          </cell>
          <cell r="E990">
            <v>8</v>
          </cell>
          <cell r="F990">
            <v>476.24</v>
          </cell>
        </row>
        <row r="991">
          <cell r="A991">
            <v>10365508</v>
          </cell>
          <cell r="B991" t="str">
            <v>SHATSKY,REBECCA ARIELLE</v>
          </cell>
          <cell r="C991">
            <v>40659263</v>
          </cell>
          <cell r="D991">
            <v>99.08</v>
          </cell>
          <cell r="E991">
            <v>8</v>
          </cell>
          <cell r="F991">
            <v>792.64</v>
          </cell>
        </row>
        <row r="992">
          <cell r="A992">
            <v>10365510</v>
          </cell>
          <cell r="B992" t="str">
            <v>SHAHIDI,BAHAR</v>
          </cell>
          <cell r="C992">
            <v>40659268</v>
          </cell>
          <cell r="D992">
            <v>57.47</v>
          </cell>
          <cell r="E992">
            <v>176</v>
          </cell>
          <cell r="F992">
            <v>10114.719999999999</v>
          </cell>
        </row>
        <row r="993">
          <cell r="A993">
            <v>10365514</v>
          </cell>
          <cell r="B993" t="str">
            <v>SHADYAB,ALADDIN HASSAN</v>
          </cell>
          <cell r="C993">
            <v>40659267</v>
          </cell>
          <cell r="D993">
            <v>51.42</v>
          </cell>
          <cell r="E993">
            <v>8</v>
          </cell>
          <cell r="F993">
            <v>411.36</v>
          </cell>
        </row>
        <row r="994">
          <cell r="A994">
            <v>10365524</v>
          </cell>
          <cell r="B994" t="str">
            <v>SHAW,PETER X</v>
          </cell>
          <cell r="C994">
            <v>40659284</v>
          </cell>
          <cell r="D994">
            <v>54.93</v>
          </cell>
          <cell r="E994">
            <v>4</v>
          </cell>
          <cell r="F994">
            <v>219.72</v>
          </cell>
        </row>
        <row r="995">
          <cell r="A995">
            <v>10365545</v>
          </cell>
          <cell r="B995" t="str">
            <v>SEVERS,LAUREN MICHELLE</v>
          </cell>
          <cell r="C995">
            <v>40659312</v>
          </cell>
          <cell r="D995">
            <v>46.93</v>
          </cell>
          <cell r="E995">
            <v>8</v>
          </cell>
          <cell r="F995">
            <v>375.44</v>
          </cell>
        </row>
        <row r="996">
          <cell r="A996">
            <v>10365555</v>
          </cell>
          <cell r="B996" t="str">
            <v>SHARPTON,SUZANNE RHODES</v>
          </cell>
          <cell r="C996">
            <v>40659323</v>
          </cell>
          <cell r="D996">
            <v>123.03</v>
          </cell>
          <cell r="E996">
            <v>8</v>
          </cell>
          <cell r="F996">
            <v>984.24</v>
          </cell>
        </row>
        <row r="997">
          <cell r="A997">
            <v>10365561</v>
          </cell>
          <cell r="B997" t="str">
            <v>MURRAY,SARAH S</v>
          </cell>
          <cell r="C997">
            <v>40659321</v>
          </cell>
          <cell r="D997">
            <v>127.87</v>
          </cell>
          <cell r="E997">
            <v>8</v>
          </cell>
          <cell r="F997">
            <v>1022.96</v>
          </cell>
        </row>
        <row r="998">
          <cell r="A998">
            <v>10365564</v>
          </cell>
          <cell r="B998" t="str">
            <v>SHAYAN-TABRIZI,KATAYOON</v>
          </cell>
          <cell r="C998">
            <v>40659337</v>
          </cell>
          <cell r="D998">
            <v>75.19</v>
          </cell>
          <cell r="E998">
            <v>24</v>
          </cell>
          <cell r="F998">
            <v>1804.56</v>
          </cell>
        </row>
        <row r="999">
          <cell r="A999">
            <v>10365574</v>
          </cell>
          <cell r="B999" t="str">
            <v>SHEETS,ROBERT</v>
          </cell>
          <cell r="C999">
            <v>40659336</v>
          </cell>
          <cell r="D999">
            <v>108.38</v>
          </cell>
          <cell r="E999">
            <v>32</v>
          </cell>
          <cell r="F999">
            <v>3468.16</v>
          </cell>
        </row>
        <row r="1000">
          <cell r="A1000">
            <v>10365585</v>
          </cell>
          <cell r="B1000" t="str">
            <v>SHELTON,GLORIA DIANE</v>
          </cell>
          <cell r="C1000">
            <v>40659354</v>
          </cell>
          <cell r="D1000">
            <v>86.21</v>
          </cell>
          <cell r="E1000">
            <v>24</v>
          </cell>
          <cell r="F1000">
            <v>2069.04</v>
          </cell>
        </row>
        <row r="1001">
          <cell r="A1001">
            <v>10365599</v>
          </cell>
          <cell r="B1001" t="str">
            <v>WILKINSON,LESLEY DENISE</v>
          </cell>
          <cell r="C1001">
            <v>40661847</v>
          </cell>
          <cell r="D1001">
            <v>93.39</v>
          </cell>
          <cell r="E1001">
            <v>8</v>
          </cell>
          <cell r="F1001">
            <v>747.12</v>
          </cell>
        </row>
        <row r="1002">
          <cell r="A1002">
            <v>10365600</v>
          </cell>
          <cell r="B1002" t="str">
            <v>WILKINSON,MILES FROME</v>
          </cell>
          <cell r="C1002">
            <v>40661849</v>
          </cell>
          <cell r="D1002">
            <v>137.21</v>
          </cell>
          <cell r="E1002">
            <v>24</v>
          </cell>
          <cell r="F1002">
            <v>3293.04</v>
          </cell>
        </row>
        <row r="1003">
          <cell r="A1003">
            <v>10365604</v>
          </cell>
          <cell r="B1003" t="str">
            <v>WILLERT,KARL H</v>
          </cell>
          <cell r="C1003">
            <v>40661861</v>
          </cell>
          <cell r="D1003">
            <v>75.14</v>
          </cell>
          <cell r="E1003">
            <v>64</v>
          </cell>
          <cell r="F1003">
            <v>4808.96</v>
          </cell>
        </row>
        <row r="1004">
          <cell r="A1004">
            <v>10365607</v>
          </cell>
          <cell r="B1004" t="str">
            <v>MITCHELL,WILLIAM MORRIS</v>
          </cell>
          <cell r="C1004">
            <v>40661856</v>
          </cell>
          <cell r="D1004">
            <v>100.57</v>
          </cell>
          <cell r="E1004">
            <v>8</v>
          </cell>
          <cell r="F1004">
            <v>804.56</v>
          </cell>
        </row>
        <row r="1005">
          <cell r="A1005">
            <v>10365614</v>
          </cell>
          <cell r="B1005" t="str">
            <v>WILLIAMS,MATTHEW RULON</v>
          </cell>
          <cell r="C1005">
            <v>40661862</v>
          </cell>
          <cell r="D1005">
            <v>78.11</v>
          </cell>
          <cell r="E1005">
            <v>8</v>
          </cell>
          <cell r="F1005">
            <v>624.88</v>
          </cell>
        </row>
        <row r="1006">
          <cell r="A1006">
            <v>10365615</v>
          </cell>
          <cell r="B1006" t="str">
            <v>DHAR,DEBANJAN</v>
          </cell>
          <cell r="C1006">
            <v>40661867</v>
          </cell>
          <cell r="D1006">
            <v>76.63</v>
          </cell>
          <cell r="E1006">
            <v>8</v>
          </cell>
          <cell r="F1006">
            <v>613.04</v>
          </cell>
        </row>
        <row r="1007">
          <cell r="A1007">
            <v>10365623</v>
          </cell>
          <cell r="B1007" t="str">
            <v>WILLIAMS,SHIRA VARON</v>
          </cell>
          <cell r="C1007">
            <v>40661876</v>
          </cell>
          <cell r="D1007">
            <v>91.14</v>
          </cell>
          <cell r="E1007">
            <v>14</v>
          </cell>
          <cell r="F1007">
            <v>1275.96</v>
          </cell>
        </row>
        <row r="1008">
          <cell r="A1008">
            <v>10365651</v>
          </cell>
          <cell r="B1008" t="str">
            <v>RIBEIRO CALDAS DOMINGUES,ISABEL A</v>
          </cell>
          <cell r="C1008">
            <v>40661906</v>
          </cell>
          <cell r="D1008">
            <v>76.66</v>
          </cell>
          <cell r="E1008">
            <v>7</v>
          </cell>
          <cell r="F1008">
            <v>536.62</v>
          </cell>
        </row>
        <row r="1009">
          <cell r="A1009">
            <v>10365653</v>
          </cell>
          <cell r="B1009" t="str">
            <v>WARDI,GABRIEL</v>
          </cell>
          <cell r="C1009">
            <v>40721562</v>
          </cell>
          <cell r="D1009">
            <v>0</v>
          </cell>
          <cell r="E1009">
            <v>24</v>
          </cell>
          <cell r="F1009">
            <v>0</v>
          </cell>
        </row>
        <row r="1010">
          <cell r="A1010">
            <v>10365656</v>
          </cell>
          <cell r="B1010" t="str">
            <v>GONZALEZ GONZALEZ,CYNTHIA</v>
          </cell>
          <cell r="C1010">
            <v>40661921</v>
          </cell>
          <cell r="D1010">
            <v>56.42</v>
          </cell>
          <cell r="E1010">
            <v>8</v>
          </cell>
          <cell r="F1010">
            <v>451.36</v>
          </cell>
        </row>
        <row r="1011">
          <cell r="A1011">
            <v>10365657</v>
          </cell>
          <cell r="B1011" t="str">
            <v>GONZALEZ PENA,ANTONIO</v>
          </cell>
          <cell r="C1011">
            <v>40661920</v>
          </cell>
          <cell r="D1011">
            <v>69.13</v>
          </cell>
          <cell r="E1011">
            <v>8</v>
          </cell>
          <cell r="F1011">
            <v>553.04</v>
          </cell>
        </row>
        <row r="1012">
          <cell r="A1012">
            <v>10365658</v>
          </cell>
          <cell r="B1012" t="str">
            <v>GONZALEZ ZAVALA,YESENIA CHARLENE</v>
          </cell>
          <cell r="C1012">
            <v>40661916</v>
          </cell>
          <cell r="D1012">
            <v>28.14</v>
          </cell>
          <cell r="E1012">
            <v>4</v>
          </cell>
          <cell r="F1012">
            <v>112.56</v>
          </cell>
        </row>
        <row r="1013">
          <cell r="A1013">
            <v>10365658</v>
          </cell>
          <cell r="B1013" t="str">
            <v>GONZALEZ ZAVALA,YESENIA CHARLENE</v>
          </cell>
          <cell r="C1013" t="str">
            <v>(blank)</v>
          </cell>
          <cell r="D1013" t="str">
            <v>(blank)</v>
          </cell>
          <cell r="E1013">
            <v>164.5</v>
          </cell>
          <cell r="F1013" t="e">
            <v>#VALUE!</v>
          </cell>
        </row>
        <row r="1014">
          <cell r="A1014">
            <v>10365662</v>
          </cell>
          <cell r="B1014" t="str">
            <v>HEDO,RITA YOEL</v>
          </cell>
          <cell r="C1014" t="str">
            <v>(blank)</v>
          </cell>
          <cell r="D1014" t="str">
            <v>(blank)</v>
          </cell>
          <cell r="E1014">
            <v>45</v>
          </cell>
          <cell r="F1014" t="e">
            <v>#VALUE!</v>
          </cell>
        </row>
        <row r="1015">
          <cell r="A1015">
            <v>10365694</v>
          </cell>
          <cell r="B1015" t="str">
            <v>WINTERS,KATHRYN DIANNE</v>
          </cell>
          <cell r="C1015">
            <v>40661952</v>
          </cell>
          <cell r="D1015">
            <v>109.6</v>
          </cell>
          <cell r="E1015">
            <v>8</v>
          </cell>
          <cell r="F1015">
            <v>876.8</v>
          </cell>
        </row>
        <row r="1016">
          <cell r="A1016">
            <v>10365697</v>
          </cell>
          <cell r="B1016" t="str">
            <v>WINZELER,ELIZABETH A</v>
          </cell>
          <cell r="C1016">
            <v>40661962</v>
          </cell>
          <cell r="D1016">
            <v>0</v>
          </cell>
          <cell r="E1016">
            <v>8</v>
          </cell>
          <cell r="F1016">
            <v>0</v>
          </cell>
        </row>
        <row r="1017">
          <cell r="A1017">
            <v>10365701</v>
          </cell>
          <cell r="B1017" t="str">
            <v>CARTER,CAITLIN ELIZABETHWISE</v>
          </cell>
          <cell r="C1017">
            <v>40713214</v>
          </cell>
          <cell r="D1017">
            <v>59.53</v>
          </cell>
          <cell r="E1017">
            <v>8</v>
          </cell>
          <cell r="F1017">
            <v>476.24</v>
          </cell>
        </row>
        <row r="1018">
          <cell r="A1018">
            <v>10365708</v>
          </cell>
          <cell r="B1018" t="str">
            <v>DILLON,LINDSAY WITMER</v>
          </cell>
          <cell r="C1018">
            <v>40661969</v>
          </cell>
          <cell r="D1018">
            <v>40.75</v>
          </cell>
          <cell r="E1018">
            <v>22</v>
          </cell>
          <cell r="F1018">
            <v>896.5</v>
          </cell>
        </row>
        <row r="1019">
          <cell r="A1019">
            <v>10365712</v>
          </cell>
          <cell r="B1019" t="str">
            <v>WITUCKI,PETER JAMES</v>
          </cell>
          <cell r="C1019">
            <v>40661972</v>
          </cell>
          <cell r="D1019">
            <v>88.6</v>
          </cell>
          <cell r="E1019">
            <v>24</v>
          </cell>
          <cell r="F1019">
            <v>2126.3999999999996</v>
          </cell>
        </row>
        <row r="1020">
          <cell r="A1020">
            <v>10365715</v>
          </cell>
          <cell r="B1020" t="str">
            <v>WITTGROVE,PERRI LYNNE</v>
          </cell>
          <cell r="C1020">
            <v>40661973</v>
          </cell>
          <cell r="D1020">
            <v>138.22999999999999</v>
          </cell>
          <cell r="E1020">
            <v>16</v>
          </cell>
          <cell r="F1020">
            <v>2211.6799999999998</v>
          </cell>
        </row>
        <row r="1021">
          <cell r="A1021">
            <v>10365715</v>
          </cell>
          <cell r="B1021" t="str">
            <v>WITTGROVE,PERRI LYNNE</v>
          </cell>
          <cell r="C1021" t="str">
            <v>(blank)</v>
          </cell>
          <cell r="D1021" t="str">
            <v>(blank)</v>
          </cell>
          <cell r="E1021">
            <v>8</v>
          </cell>
          <cell r="F1021" t="e">
            <v>#VALUE!</v>
          </cell>
        </row>
        <row r="1022">
          <cell r="A1022">
            <v>10365720</v>
          </cell>
          <cell r="B1022" t="str">
            <v>WOEL,ROSEMONDE FABIOLA ISABELLE</v>
          </cell>
          <cell r="C1022">
            <v>40662000</v>
          </cell>
          <cell r="D1022">
            <v>138.22999999999999</v>
          </cell>
          <cell r="E1022">
            <v>16</v>
          </cell>
          <cell r="F1022">
            <v>2211.6799999999998</v>
          </cell>
        </row>
        <row r="1023">
          <cell r="A1023">
            <v>10365721</v>
          </cell>
          <cell r="B1023" t="str">
            <v>WOELKERS,DOUGLAS A</v>
          </cell>
          <cell r="C1023">
            <v>40661985</v>
          </cell>
          <cell r="D1023">
            <v>112.07</v>
          </cell>
          <cell r="E1023">
            <v>32</v>
          </cell>
          <cell r="F1023">
            <v>3586.24</v>
          </cell>
        </row>
        <row r="1024">
          <cell r="A1024">
            <v>10365724</v>
          </cell>
          <cell r="B1024" t="str">
            <v>HERBST,NANCY L</v>
          </cell>
          <cell r="C1024">
            <v>40662002</v>
          </cell>
          <cell r="D1024">
            <v>51.52</v>
          </cell>
          <cell r="E1024">
            <v>8</v>
          </cell>
          <cell r="F1024">
            <v>412.16</v>
          </cell>
        </row>
        <row r="1025">
          <cell r="A1025">
            <v>10365728</v>
          </cell>
          <cell r="B1025" t="str">
            <v>WOLF,RICHARD B</v>
          </cell>
          <cell r="C1025">
            <v>40661992</v>
          </cell>
          <cell r="D1025">
            <v>112.07</v>
          </cell>
          <cell r="E1025">
            <v>24</v>
          </cell>
          <cell r="F1025">
            <v>2689.68</v>
          </cell>
        </row>
        <row r="1026">
          <cell r="A1026">
            <v>10365734</v>
          </cell>
          <cell r="B1026" t="str">
            <v>RAMOS,GLADYS A</v>
          </cell>
          <cell r="C1026">
            <v>40657904</v>
          </cell>
          <cell r="D1026">
            <v>104.12</v>
          </cell>
          <cell r="E1026">
            <v>8</v>
          </cell>
          <cell r="F1026">
            <v>832.96</v>
          </cell>
        </row>
        <row r="1027">
          <cell r="A1027">
            <v>10365735</v>
          </cell>
          <cell r="B1027" t="str">
            <v>RAMOS,PEDRO R</v>
          </cell>
          <cell r="C1027">
            <v>40657905</v>
          </cell>
          <cell r="D1027">
            <v>121.84</v>
          </cell>
          <cell r="E1027">
            <v>8</v>
          </cell>
          <cell r="F1027">
            <v>974.72</v>
          </cell>
        </row>
        <row r="1028">
          <cell r="A1028">
            <v>10365745</v>
          </cell>
          <cell r="B1028" t="str">
            <v>DWORSKY,ZEPHYR DAVIS</v>
          </cell>
          <cell r="C1028">
            <v>40716497</v>
          </cell>
          <cell r="D1028">
            <v>54.98</v>
          </cell>
          <cell r="E1028">
            <v>8</v>
          </cell>
          <cell r="F1028">
            <v>439.84</v>
          </cell>
        </row>
        <row r="1029">
          <cell r="A1029">
            <v>10365748</v>
          </cell>
          <cell r="B1029" t="str">
            <v>BEN-HAIM,SHARONA</v>
          </cell>
          <cell r="C1029">
            <v>40657929</v>
          </cell>
          <cell r="D1029">
            <v>92.34</v>
          </cell>
          <cell r="E1029">
            <v>8</v>
          </cell>
          <cell r="F1029">
            <v>738.72</v>
          </cell>
        </row>
        <row r="1030">
          <cell r="A1030">
            <v>10365765</v>
          </cell>
          <cell r="B1030" t="str">
            <v>RAMSEY,CELIA</v>
          </cell>
          <cell r="C1030">
            <v>40657941</v>
          </cell>
          <cell r="D1030">
            <v>61.07</v>
          </cell>
          <cell r="E1030">
            <v>8</v>
          </cell>
          <cell r="F1030">
            <v>488.56</v>
          </cell>
        </row>
        <row r="1031">
          <cell r="A1031">
            <v>10365768</v>
          </cell>
          <cell r="B1031" t="str">
            <v>RANDALL,JAMES MICHAEL</v>
          </cell>
          <cell r="C1031">
            <v>40657946</v>
          </cell>
          <cell r="D1031">
            <v>90.05</v>
          </cell>
          <cell r="E1031">
            <v>8</v>
          </cell>
          <cell r="F1031">
            <v>720.4</v>
          </cell>
        </row>
        <row r="1032">
          <cell r="A1032">
            <v>10365790</v>
          </cell>
          <cell r="B1032" t="str">
            <v>RANSOM,SHANNON DAWN</v>
          </cell>
          <cell r="C1032">
            <v>40657967</v>
          </cell>
          <cell r="D1032">
            <v>58.91</v>
          </cell>
          <cell r="E1032">
            <v>8</v>
          </cell>
          <cell r="F1032">
            <v>471.28</v>
          </cell>
        </row>
        <row r="1033">
          <cell r="A1033">
            <v>10365798</v>
          </cell>
          <cell r="B1033" t="str">
            <v>RAPP,KAREN S</v>
          </cell>
          <cell r="C1033">
            <v>40657980</v>
          </cell>
          <cell r="D1033">
            <v>71.69</v>
          </cell>
          <cell r="E1033">
            <v>40</v>
          </cell>
          <cell r="F1033">
            <v>2867.6</v>
          </cell>
        </row>
        <row r="1034">
          <cell r="A1034">
            <v>10365801</v>
          </cell>
          <cell r="B1034" t="str">
            <v>RASH,DOMINIQUE</v>
          </cell>
          <cell r="C1034">
            <v>40657984</v>
          </cell>
          <cell r="D1034">
            <v>149.9</v>
          </cell>
          <cell r="E1034">
            <v>8</v>
          </cell>
          <cell r="F1034">
            <v>1199.2</v>
          </cell>
        </row>
        <row r="1035">
          <cell r="A1035">
            <v>10365804</v>
          </cell>
          <cell r="B1035" t="str">
            <v>MOAZZAM,ALAN ALI</v>
          </cell>
          <cell r="C1035">
            <v>40657996</v>
          </cell>
          <cell r="D1035">
            <v>70.790000000000006</v>
          </cell>
          <cell r="E1035">
            <v>8</v>
          </cell>
          <cell r="F1035">
            <v>566.32000000000005</v>
          </cell>
        </row>
        <row r="1036">
          <cell r="A1036">
            <v>10365811</v>
          </cell>
          <cell r="B1036" t="str">
            <v>NADOLSKI,ADAM MICHAEL</v>
          </cell>
          <cell r="C1036">
            <v>40657992</v>
          </cell>
          <cell r="D1036">
            <v>46.74</v>
          </cell>
          <cell r="E1036">
            <v>21</v>
          </cell>
          <cell r="F1036">
            <v>981.54000000000008</v>
          </cell>
        </row>
        <row r="1037">
          <cell r="A1037">
            <v>10365820</v>
          </cell>
          <cell r="B1037" t="str">
            <v>CIDAMBI,KRISHNA RAVI</v>
          </cell>
          <cell r="C1037">
            <v>40658003</v>
          </cell>
          <cell r="D1037">
            <v>92.1</v>
          </cell>
          <cell r="E1037">
            <v>24</v>
          </cell>
          <cell r="F1037">
            <v>2210.3999999999996</v>
          </cell>
        </row>
        <row r="1038">
          <cell r="A1038">
            <v>10365821</v>
          </cell>
          <cell r="B1038" t="str">
            <v>RAVITS,JOHN M</v>
          </cell>
          <cell r="C1038">
            <v>40658008</v>
          </cell>
          <cell r="D1038">
            <v>100.57</v>
          </cell>
          <cell r="E1038">
            <v>8</v>
          </cell>
          <cell r="F1038">
            <v>804.56</v>
          </cell>
        </row>
        <row r="1039">
          <cell r="A1039">
            <v>10365823</v>
          </cell>
          <cell r="B1039" t="str">
            <v>RAWSON,RENEE MACHIKO</v>
          </cell>
          <cell r="C1039">
            <v>40658010</v>
          </cell>
          <cell r="D1039">
            <v>28.54</v>
          </cell>
          <cell r="E1039">
            <v>8</v>
          </cell>
          <cell r="F1039">
            <v>228.32</v>
          </cell>
        </row>
        <row r="1040">
          <cell r="A1040">
            <v>10365831</v>
          </cell>
          <cell r="B1040" t="str">
            <v>PODUST,LARISSA M</v>
          </cell>
          <cell r="C1040">
            <v>40658030</v>
          </cell>
          <cell r="D1040">
            <v>0</v>
          </cell>
          <cell r="E1040">
            <v>16</v>
          </cell>
          <cell r="F1040">
            <v>0</v>
          </cell>
        </row>
        <row r="1041">
          <cell r="A1041">
            <v>10365844</v>
          </cell>
          <cell r="B1041" t="str">
            <v>RECHNIC,MARK</v>
          </cell>
          <cell r="C1041">
            <v>40658039</v>
          </cell>
          <cell r="D1041">
            <v>95.79</v>
          </cell>
          <cell r="E1041">
            <v>8</v>
          </cell>
          <cell r="F1041">
            <v>766.32</v>
          </cell>
        </row>
        <row r="1042">
          <cell r="A1042">
            <v>10365857</v>
          </cell>
          <cell r="B1042" t="str">
            <v>REDMOND,JONAS WILL</v>
          </cell>
          <cell r="C1042">
            <v>40658049</v>
          </cell>
          <cell r="D1042">
            <v>184.87</v>
          </cell>
          <cell r="E1042">
            <v>8</v>
          </cell>
          <cell r="F1042">
            <v>1478.96</v>
          </cell>
        </row>
        <row r="1043">
          <cell r="A1043">
            <v>10365858</v>
          </cell>
          <cell r="B1043" t="str">
            <v>MURPHY,ELIZABETH A</v>
          </cell>
          <cell r="C1043">
            <v>40658054</v>
          </cell>
          <cell r="D1043">
            <v>67.05</v>
          </cell>
          <cell r="E1043">
            <v>8</v>
          </cell>
          <cell r="F1043">
            <v>536.4</v>
          </cell>
        </row>
        <row r="1044">
          <cell r="A1044">
            <v>10365867</v>
          </cell>
          <cell r="B1044" t="str">
            <v>REEVES,RYAN ROBERT</v>
          </cell>
          <cell r="C1044">
            <v>40658070</v>
          </cell>
          <cell r="D1044">
            <v>125.49</v>
          </cell>
          <cell r="E1044">
            <v>8</v>
          </cell>
          <cell r="F1044">
            <v>1003.92</v>
          </cell>
        </row>
        <row r="1045">
          <cell r="A1045">
            <v>10365883</v>
          </cell>
          <cell r="B1045" t="str">
            <v>BROCE-DIAZ,IRIS JANET</v>
          </cell>
          <cell r="C1045">
            <v>40659400</v>
          </cell>
          <cell r="D1045">
            <v>31.67</v>
          </cell>
          <cell r="E1045">
            <v>8</v>
          </cell>
          <cell r="F1045">
            <v>253.36</v>
          </cell>
        </row>
        <row r="1046">
          <cell r="A1046">
            <v>10365896</v>
          </cell>
          <cell r="B1046" t="str">
            <v>SHIH,PEI AN</v>
          </cell>
          <cell r="C1046">
            <v>40659401</v>
          </cell>
          <cell r="D1046">
            <v>55.12</v>
          </cell>
          <cell r="E1046">
            <v>4</v>
          </cell>
          <cell r="F1046">
            <v>220.48</v>
          </cell>
        </row>
        <row r="1047">
          <cell r="A1047">
            <v>10365914</v>
          </cell>
          <cell r="B1047" t="str">
            <v>SHISHLOV,KIRILL</v>
          </cell>
          <cell r="C1047">
            <v>40659427</v>
          </cell>
          <cell r="D1047">
            <v>78.88</v>
          </cell>
          <cell r="E1047">
            <v>24</v>
          </cell>
          <cell r="F1047">
            <v>1893.12</v>
          </cell>
        </row>
        <row r="1048">
          <cell r="A1048">
            <v>10365925</v>
          </cell>
          <cell r="B1048" t="str">
            <v>SHONE,TRISTAN MAC GREGOR</v>
          </cell>
          <cell r="C1048">
            <v>40659436</v>
          </cell>
          <cell r="D1048">
            <v>42.02</v>
          </cell>
          <cell r="E1048">
            <v>8</v>
          </cell>
          <cell r="F1048">
            <v>336.16</v>
          </cell>
        </row>
        <row r="1049">
          <cell r="A1049">
            <v>10365932</v>
          </cell>
          <cell r="B1049" t="str">
            <v>SHAHATTO,LOBNA</v>
          </cell>
          <cell r="C1049">
            <v>40659444</v>
          </cell>
          <cell r="D1049">
            <v>80.459999999999994</v>
          </cell>
          <cell r="E1049">
            <v>8</v>
          </cell>
          <cell r="F1049">
            <v>643.67999999999995</v>
          </cell>
        </row>
        <row r="1050">
          <cell r="A1050">
            <v>10365934</v>
          </cell>
          <cell r="B1050" t="str">
            <v>SHUBAYEV,VERONICA I</v>
          </cell>
          <cell r="C1050">
            <v>40659446</v>
          </cell>
          <cell r="D1050">
            <v>57.85</v>
          </cell>
          <cell r="E1050">
            <v>7</v>
          </cell>
          <cell r="F1050">
            <v>404.95</v>
          </cell>
        </row>
        <row r="1051">
          <cell r="A1051">
            <v>10365938</v>
          </cell>
          <cell r="B1051" t="str">
            <v>SHTRAHMAN,MATTHEW</v>
          </cell>
          <cell r="C1051">
            <v>40659453</v>
          </cell>
          <cell r="D1051">
            <v>56.42</v>
          </cell>
          <cell r="E1051">
            <v>8</v>
          </cell>
          <cell r="F1051">
            <v>451.36</v>
          </cell>
        </row>
        <row r="1052">
          <cell r="A1052">
            <v>10365960</v>
          </cell>
          <cell r="B1052" t="str">
            <v>SIAVOSHI,SARA SHARIFI</v>
          </cell>
          <cell r="C1052">
            <v>40659480</v>
          </cell>
          <cell r="D1052">
            <v>53.35</v>
          </cell>
          <cell r="E1052">
            <v>8</v>
          </cell>
          <cell r="F1052">
            <v>426.8</v>
          </cell>
        </row>
        <row r="1053">
          <cell r="A1053">
            <v>10365962</v>
          </cell>
          <cell r="B1053" t="str">
            <v>MEHDI,HARSHAL SINGH</v>
          </cell>
          <cell r="C1053">
            <v>40659481</v>
          </cell>
          <cell r="D1053">
            <v>56.63</v>
          </cell>
          <cell r="E1053">
            <v>6</v>
          </cell>
          <cell r="F1053">
            <v>339.78000000000003</v>
          </cell>
        </row>
        <row r="1054">
          <cell r="A1054">
            <v>10365965</v>
          </cell>
          <cell r="B1054" t="str">
            <v>SIDDIQUI,FAREEHA HAROON</v>
          </cell>
          <cell r="C1054">
            <v>40659482</v>
          </cell>
          <cell r="D1054">
            <v>104.91</v>
          </cell>
          <cell r="E1054">
            <v>8</v>
          </cell>
          <cell r="F1054">
            <v>839.28</v>
          </cell>
        </row>
        <row r="1055">
          <cell r="A1055">
            <v>10365966</v>
          </cell>
          <cell r="B1055" t="str">
            <v>SIEBER,WILLIAM J</v>
          </cell>
          <cell r="C1055">
            <v>40659489</v>
          </cell>
          <cell r="D1055">
            <v>74.709999999999994</v>
          </cell>
          <cell r="E1055">
            <v>80</v>
          </cell>
          <cell r="F1055">
            <v>5976.7999999999993</v>
          </cell>
        </row>
        <row r="1056">
          <cell r="A1056">
            <v>10365980</v>
          </cell>
          <cell r="B1056" t="str">
            <v>SIEW,RUTH</v>
          </cell>
          <cell r="C1056">
            <v>40659502</v>
          </cell>
          <cell r="D1056">
            <v>62.26</v>
          </cell>
          <cell r="E1056">
            <v>8</v>
          </cell>
          <cell r="F1056">
            <v>498.08</v>
          </cell>
        </row>
        <row r="1057">
          <cell r="A1057">
            <v>10365982</v>
          </cell>
          <cell r="B1057" t="str">
            <v>ROMAUS SANJURJO,DANIEL</v>
          </cell>
          <cell r="C1057">
            <v>40659501</v>
          </cell>
          <cell r="D1057">
            <v>26.63</v>
          </cell>
          <cell r="E1057">
            <v>24</v>
          </cell>
          <cell r="F1057">
            <v>639.12</v>
          </cell>
        </row>
        <row r="1058">
          <cell r="A1058">
            <v>10365984</v>
          </cell>
          <cell r="B1058" t="str">
            <v>SIGNER,ROBERT</v>
          </cell>
          <cell r="C1058">
            <v>40659527</v>
          </cell>
          <cell r="D1058">
            <v>0</v>
          </cell>
          <cell r="E1058">
            <v>8</v>
          </cell>
          <cell r="F1058">
            <v>0</v>
          </cell>
        </row>
        <row r="1059">
          <cell r="A1059">
            <v>10365987</v>
          </cell>
          <cell r="B1059" t="str">
            <v>SIGURDSON,CHRISTINA J</v>
          </cell>
          <cell r="C1059">
            <v>40659536</v>
          </cell>
          <cell r="D1059">
            <v>98.18</v>
          </cell>
          <cell r="E1059">
            <v>8</v>
          </cell>
          <cell r="F1059">
            <v>785.44</v>
          </cell>
        </row>
        <row r="1060">
          <cell r="A1060">
            <v>10365993</v>
          </cell>
          <cell r="B1060" t="str">
            <v>HOFFMAYER,KURT STEPHEN</v>
          </cell>
          <cell r="C1060">
            <v>40659524</v>
          </cell>
          <cell r="D1060">
            <v>156.51</v>
          </cell>
          <cell r="E1060">
            <v>8</v>
          </cell>
          <cell r="F1060">
            <v>1252.08</v>
          </cell>
        </row>
        <row r="1061">
          <cell r="A1061">
            <v>10366001</v>
          </cell>
          <cell r="B1061" t="str">
            <v>SAISAN,PAYAM A</v>
          </cell>
          <cell r="C1061">
            <v>40659529</v>
          </cell>
          <cell r="D1061">
            <v>44.43</v>
          </cell>
          <cell r="E1061">
            <v>8</v>
          </cell>
          <cell r="F1061">
            <v>355.44</v>
          </cell>
        </row>
        <row r="1062">
          <cell r="A1062">
            <v>10366003</v>
          </cell>
          <cell r="B1062" t="str">
            <v>SILVA ENCISO,JORGE E</v>
          </cell>
          <cell r="C1062">
            <v>40659532</v>
          </cell>
          <cell r="D1062">
            <v>172.41</v>
          </cell>
          <cell r="E1062">
            <v>8</v>
          </cell>
          <cell r="F1062">
            <v>1379.28</v>
          </cell>
        </row>
        <row r="1063">
          <cell r="A1063">
            <v>10366005</v>
          </cell>
          <cell r="B1063" t="str">
            <v>SILVA SEPULVEDA,JOSE ALFONSO</v>
          </cell>
          <cell r="C1063">
            <v>40659534</v>
          </cell>
          <cell r="D1063">
            <v>70.069999999999993</v>
          </cell>
          <cell r="E1063">
            <v>8</v>
          </cell>
          <cell r="F1063">
            <v>560.55999999999995</v>
          </cell>
        </row>
        <row r="1064">
          <cell r="A1064">
            <v>10366019</v>
          </cell>
          <cell r="B1064" t="str">
            <v>WONG,ERIC C</v>
          </cell>
          <cell r="C1064">
            <v>40662020</v>
          </cell>
          <cell r="D1064">
            <v>107.76</v>
          </cell>
          <cell r="E1064">
            <v>8</v>
          </cell>
          <cell r="F1064">
            <v>862.08</v>
          </cell>
        </row>
        <row r="1065">
          <cell r="A1065">
            <v>10366026</v>
          </cell>
          <cell r="B1065" t="str">
            <v>WONG,SHIU SHING</v>
          </cell>
          <cell r="C1065">
            <v>40662018</v>
          </cell>
          <cell r="D1065">
            <v>48.61</v>
          </cell>
          <cell r="E1065">
            <v>8</v>
          </cell>
          <cell r="F1065">
            <v>388.88</v>
          </cell>
        </row>
        <row r="1066">
          <cell r="A1066">
            <v>10366029</v>
          </cell>
          <cell r="B1066" t="str">
            <v>WONG,WILLY WAI-HO</v>
          </cell>
          <cell r="C1066">
            <v>40662032</v>
          </cell>
          <cell r="D1066">
            <v>54.26</v>
          </cell>
          <cell r="E1066">
            <v>16</v>
          </cell>
          <cell r="F1066">
            <v>868.16</v>
          </cell>
        </row>
        <row r="1067">
          <cell r="A1067">
            <v>10366031</v>
          </cell>
          <cell r="B1067" t="str">
            <v>WOO,JASON</v>
          </cell>
          <cell r="C1067">
            <v>40662025</v>
          </cell>
          <cell r="D1067">
            <v>75.53</v>
          </cell>
          <cell r="E1067">
            <v>8</v>
          </cell>
          <cell r="F1067">
            <v>604.24</v>
          </cell>
        </row>
        <row r="1068">
          <cell r="A1068">
            <v>10366040</v>
          </cell>
          <cell r="B1068" t="str">
            <v>KARIM,AFSANA</v>
          </cell>
          <cell r="C1068">
            <v>40662029</v>
          </cell>
          <cell r="D1068">
            <v>40.72</v>
          </cell>
          <cell r="E1068">
            <v>8</v>
          </cell>
          <cell r="F1068">
            <v>325.76</v>
          </cell>
        </row>
        <row r="1069">
          <cell r="A1069">
            <v>10366041</v>
          </cell>
          <cell r="B1069" t="str">
            <v>WOODS,GINA NATALIE</v>
          </cell>
          <cell r="C1069" t="str">
            <v>(blank)</v>
          </cell>
          <cell r="D1069" t="str">
            <v>(blank)</v>
          </cell>
          <cell r="E1069">
            <v>4</v>
          </cell>
          <cell r="F1069" t="e">
            <v>#VALUE!</v>
          </cell>
        </row>
        <row r="1070">
          <cell r="A1070">
            <v>10366047</v>
          </cell>
          <cell r="B1070" t="str">
            <v>WOODARD,ROBERT CHRISTOPHER</v>
          </cell>
          <cell r="C1070">
            <v>40662042</v>
          </cell>
          <cell r="D1070">
            <v>46.65</v>
          </cell>
          <cell r="E1070">
            <v>32</v>
          </cell>
          <cell r="F1070">
            <v>1492.8</v>
          </cell>
        </row>
        <row r="1071">
          <cell r="A1071">
            <v>10366051</v>
          </cell>
          <cell r="B1071" t="str">
            <v>WOODELL,TYLER BROCK</v>
          </cell>
          <cell r="C1071">
            <v>40662050</v>
          </cell>
          <cell r="D1071">
            <v>62.26</v>
          </cell>
          <cell r="E1071">
            <v>8</v>
          </cell>
          <cell r="F1071">
            <v>498.08</v>
          </cell>
        </row>
        <row r="1072">
          <cell r="A1072">
            <v>10366054</v>
          </cell>
          <cell r="B1072" t="str">
            <v>WOOLSTON,REBECCA LOU</v>
          </cell>
          <cell r="C1072">
            <v>40662053</v>
          </cell>
          <cell r="D1072">
            <v>55.32</v>
          </cell>
          <cell r="E1072">
            <v>8</v>
          </cell>
          <cell r="F1072">
            <v>442.56</v>
          </cell>
        </row>
        <row r="1073">
          <cell r="A1073">
            <v>10366058</v>
          </cell>
          <cell r="B1073" t="str">
            <v>WORBY,CAROLYN A</v>
          </cell>
          <cell r="C1073">
            <v>40662058</v>
          </cell>
          <cell r="D1073">
            <v>91.38</v>
          </cell>
          <cell r="E1073">
            <v>8</v>
          </cell>
          <cell r="F1073">
            <v>731.04</v>
          </cell>
        </row>
        <row r="1074">
          <cell r="A1074">
            <v>10366063</v>
          </cell>
          <cell r="B1074" t="str">
            <v>WORTHAM,MATTHEW J</v>
          </cell>
          <cell r="C1074">
            <v>40662062</v>
          </cell>
          <cell r="D1074">
            <v>33.520000000000003</v>
          </cell>
          <cell r="E1074">
            <v>16</v>
          </cell>
          <cell r="F1074">
            <v>536.32000000000005</v>
          </cell>
        </row>
        <row r="1075">
          <cell r="A1075">
            <v>10366083</v>
          </cell>
          <cell r="B1075" t="str">
            <v>WU,JENNIFER JU-CHIA</v>
          </cell>
          <cell r="C1075">
            <v>40662090</v>
          </cell>
          <cell r="D1075">
            <v>80.94</v>
          </cell>
          <cell r="E1075">
            <v>24</v>
          </cell>
          <cell r="F1075">
            <v>1942.56</v>
          </cell>
        </row>
        <row r="1076">
          <cell r="A1076">
            <v>10366085</v>
          </cell>
          <cell r="B1076" t="str">
            <v>WU,CHENGBIAO</v>
          </cell>
          <cell r="C1076">
            <v>40662095</v>
          </cell>
          <cell r="D1076">
            <v>62.26</v>
          </cell>
          <cell r="E1076">
            <v>8</v>
          </cell>
          <cell r="F1076">
            <v>498.08</v>
          </cell>
        </row>
        <row r="1077">
          <cell r="A1077">
            <v>10366087</v>
          </cell>
          <cell r="B1077" t="str">
            <v>WU,CHRISTINA CN</v>
          </cell>
          <cell r="C1077">
            <v>40662094</v>
          </cell>
          <cell r="D1077">
            <v>54.31</v>
          </cell>
          <cell r="E1077">
            <v>16</v>
          </cell>
          <cell r="F1077">
            <v>868.96</v>
          </cell>
        </row>
        <row r="1078">
          <cell r="A1078">
            <v>10366110</v>
          </cell>
          <cell r="B1078" t="str">
            <v>HUANG,BRYAN JAMES</v>
          </cell>
          <cell r="C1078">
            <v>40662117</v>
          </cell>
          <cell r="D1078">
            <v>162.49</v>
          </cell>
          <cell r="E1078">
            <v>8</v>
          </cell>
          <cell r="F1078">
            <v>1299.92</v>
          </cell>
        </row>
        <row r="1079">
          <cell r="A1079">
            <v>10366110</v>
          </cell>
          <cell r="B1079" t="str">
            <v>HUANG,BRYAN JAMES</v>
          </cell>
          <cell r="C1079" t="str">
            <v>(blank)</v>
          </cell>
          <cell r="D1079" t="str">
            <v>(blank)</v>
          </cell>
          <cell r="E1079">
            <v>40</v>
          </cell>
          <cell r="F1079" t="e">
            <v>#VALUE!</v>
          </cell>
        </row>
        <row r="1080">
          <cell r="A1080">
            <v>10366112</v>
          </cell>
          <cell r="B1080" t="str">
            <v>XU,WEN YAN</v>
          </cell>
          <cell r="C1080">
            <v>40662116</v>
          </cell>
          <cell r="D1080">
            <v>34.74</v>
          </cell>
          <cell r="E1080">
            <v>8</v>
          </cell>
          <cell r="F1080">
            <v>277.92</v>
          </cell>
        </row>
        <row r="1081">
          <cell r="A1081">
            <v>10366115</v>
          </cell>
          <cell r="B1081" t="str">
            <v>HUANG,BRADY K</v>
          </cell>
          <cell r="C1081">
            <v>40662122</v>
          </cell>
          <cell r="D1081">
            <v>166.95</v>
          </cell>
          <cell r="E1081">
            <v>24</v>
          </cell>
          <cell r="F1081">
            <v>4006.7999999999997</v>
          </cell>
        </row>
        <row r="1082">
          <cell r="A1082">
            <v>10366117</v>
          </cell>
          <cell r="B1082" t="str">
            <v>XIN,HONG</v>
          </cell>
          <cell r="C1082">
            <v>40662134</v>
          </cell>
          <cell r="D1082">
            <v>39.99</v>
          </cell>
          <cell r="E1082">
            <v>8</v>
          </cell>
          <cell r="F1082">
            <v>319.92</v>
          </cell>
        </row>
        <row r="1083">
          <cell r="A1083">
            <v>10366135</v>
          </cell>
          <cell r="B1083" t="str">
            <v>YAM,FELIX K</v>
          </cell>
          <cell r="C1083">
            <v>40663873</v>
          </cell>
          <cell r="D1083">
            <v>0</v>
          </cell>
          <cell r="E1083">
            <v>24</v>
          </cell>
          <cell r="F1083">
            <v>0</v>
          </cell>
        </row>
        <row r="1084">
          <cell r="A1084">
            <v>10366138</v>
          </cell>
          <cell r="B1084" t="str">
            <v>YADLAPATI,RENA HIREN</v>
          </cell>
          <cell r="C1084">
            <v>40663875</v>
          </cell>
          <cell r="D1084">
            <v>0</v>
          </cell>
          <cell r="E1084">
            <v>8</v>
          </cell>
          <cell r="F1084">
            <v>0</v>
          </cell>
        </row>
        <row r="1085">
          <cell r="A1085">
            <v>10366141</v>
          </cell>
          <cell r="B1085" t="str">
            <v>YAMAGUCHI,SUSSI</v>
          </cell>
          <cell r="C1085">
            <v>40662166</v>
          </cell>
          <cell r="D1085">
            <v>76.47</v>
          </cell>
          <cell r="E1085">
            <v>5</v>
          </cell>
          <cell r="F1085">
            <v>382.35</v>
          </cell>
        </row>
        <row r="1086">
          <cell r="A1086">
            <v>10366156</v>
          </cell>
          <cell r="B1086" t="str">
            <v>REICHSTADT,JENNIFER LORA</v>
          </cell>
          <cell r="C1086">
            <v>40658076</v>
          </cell>
          <cell r="D1086">
            <v>43.17</v>
          </cell>
          <cell r="E1086">
            <v>8</v>
          </cell>
          <cell r="F1086">
            <v>345.36</v>
          </cell>
        </row>
        <row r="1087">
          <cell r="A1087">
            <v>10366159</v>
          </cell>
          <cell r="B1087" t="str">
            <v>REID,ERIN GOURLEY</v>
          </cell>
          <cell r="C1087">
            <v>40658080</v>
          </cell>
          <cell r="D1087">
            <v>75.23</v>
          </cell>
          <cell r="E1087">
            <v>4</v>
          </cell>
          <cell r="F1087">
            <v>300.92</v>
          </cell>
        </row>
        <row r="1088">
          <cell r="A1088">
            <v>10366161</v>
          </cell>
          <cell r="B1088" t="str">
            <v>REID,TONY R</v>
          </cell>
          <cell r="C1088">
            <v>40658083</v>
          </cell>
          <cell r="D1088">
            <v>86.97</v>
          </cell>
          <cell r="E1088">
            <v>8</v>
          </cell>
          <cell r="F1088">
            <v>695.76</v>
          </cell>
        </row>
        <row r="1089">
          <cell r="A1089">
            <v>10366169</v>
          </cell>
          <cell r="B1089" t="str">
            <v>REILLY,SHANNON</v>
          </cell>
          <cell r="C1089">
            <v>40658089</v>
          </cell>
          <cell r="D1089">
            <v>53.35</v>
          </cell>
          <cell r="E1089">
            <v>8</v>
          </cell>
          <cell r="F1089">
            <v>426.8</v>
          </cell>
        </row>
        <row r="1090">
          <cell r="A1090">
            <v>10366173</v>
          </cell>
          <cell r="B1090" t="str">
            <v>CHALLACOMBE,JEAN FAUST</v>
          </cell>
          <cell r="C1090">
            <v>40658093</v>
          </cell>
          <cell r="D1090">
            <v>62.26</v>
          </cell>
          <cell r="E1090">
            <v>8</v>
          </cell>
          <cell r="F1090">
            <v>498.08</v>
          </cell>
        </row>
        <row r="1091">
          <cell r="A1091">
            <v>10366178</v>
          </cell>
          <cell r="B1091" t="str">
            <v>CELEBI,JULIE MARIE</v>
          </cell>
          <cell r="C1091">
            <v>40658100</v>
          </cell>
          <cell r="D1091">
            <v>53.35</v>
          </cell>
          <cell r="E1091">
            <v>16</v>
          </cell>
          <cell r="F1091">
            <v>853.6</v>
          </cell>
        </row>
        <row r="1092">
          <cell r="A1092">
            <v>10366179</v>
          </cell>
          <cell r="B1092" t="str">
            <v>REMINICK,ALISON</v>
          </cell>
          <cell r="C1092">
            <v>40658105</v>
          </cell>
          <cell r="D1092">
            <v>70.790000000000006</v>
          </cell>
          <cell r="E1092">
            <v>8</v>
          </cell>
          <cell r="F1092">
            <v>566.32000000000005</v>
          </cell>
        </row>
        <row r="1093">
          <cell r="A1093">
            <v>10366196</v>
          </cell>
          <cell r="B1093" t="str">
            <v>RESNIK,JAMIE LAYNE</v>
          </cell>
          <cell r="C1093">
            <v>40658123</v>
          </cell>
          <cell r="D1093">
            <v>120.45</v>
          </cell>
          <cell r="E1093">
            <v>6</v>
          </cell>
          <cell r="F1093">
            <v>722.7</v>
          </cell>
        </row>
        <row r="1094">
          <cell r="A1094">
            <v>10366196</v>
          </cell>
          <cell r="B1094" t="str">
            <v>RESNIK,JAMIE LAYNE</v>
          </cell>
          <cell r="C1094" t="str">
            <v>(blank)</v>
          </cell>
          <cell r="D1094" t="str">
            <v>(blank)</v>
          </cell>
          <cell r="E1094">
            <v>16</v>
          </cell>
          <cell r="F1094" t="e">
            <v>#VALUE!</v>
          </cell>
        </row>
        <row r="1095">
          <cell r="A1095">
            <v>10366200</v>
          </cell>
          <cell r="B1095" t="str">
            <v>RETSON,TARA ALEXIS</v>
          </cell>
          <cell r="C1095">
            <v>40658136</v>
          </cell>
          <cell r="D1095">
            <v>33.78</v>
          </cell>
          <cell r="E1095">
            <v>40</v>
          </cell>
          <cell r="F1095">
            <v>1351.2</v>
          </cell>
        </row>
        <row r="1096">
          <cell r="A1096">
            <v>10366232</v>
          </cell>
          <cell r="B1096" t="str">
            <v>RHODES,LISA M</v>
          </cell>
          <cell r="C1096">
            <v>40658166</v>
          </cell>
          <cell r="D1096">
            <v>41.32</v>
          </cell>
          <cell r="E1096">
            <v>8</v>
          </cell>
          <cell r="F1096">
            <v>330.56</v>
          </cell>
        </row>
        <row r="1097">
          <cell r="A1097">
            <v>10366248</v>
          </cell>
          <cell r="B1097" t="str">
            <v>RICHMAN,KATHERINE M</v>
          </cell>
          <cell r="C1097">
            <v>40658194</v>
          </cell>
          <cell r="D1097">
            <v>182.76</v>
          </cell>
          <cell r="E1097">
            <v>8</v>
          </cell>
          <cell r="F1097">
            <v>1462.08</v>
          </cell>
        </row>
        <row r="1098">
          <cell r="A1098">
            <v>10366255</v>
          </cell>
          <cell r="B1098" t="str">
            <v>RICKERT,KATHLEEN DOLORES</v>
          </cell>
          <cell r="C1098">
            <v>40658198</v>
          </cell>
          <cell r="D1098">
            <v>96.02</v>
          </cell>
          <cell r="E1098">
            <v>8</v>
          </cell>
          <cell r="F1098">
            <v>768.16</v>
          </cell>
        </row>
        <row r="1099">
          <cell r="A1099">
            <v>10366258</v>
          </cell>
          <cell r="B1099" t="str">
            <v>RICHTER,ROLAND ALEXANDER</v>
          </cell>
          <cell r="C1099">
            <v>40658203</v>
          </cell>
          <cell r="D1099">
            <v>57.47</v>
          </cell>
          <cell r="E1099">
            <v>8</v>
          </cell>
          <cell r="F1099">
            <v>459.76</v>
          </cell>
        </row>
        <row r="1100">
          <cell r="A1100">
            <v>10366277</v>
          </cell>
          <cell r="B1100" t="str">
            <v>RIES,DAVID CHRISTOPHER</v>
          </cell>
          <cell r="C1100">
            <v>40658225</v>
          </cell>
          <cell r="D1100">
            <v>78.3</v>
          </cell>
          <cell r="E1100">
            <v>8</v>
          </cell>
          <cell r="F1100">
            <v>626.4</v>
          </cell>
        </row>
        <row r="1101">
          <cell r="A1101">
            <v>10366278</v>
          </cell>
          <cell r="B1101" t="str">
            <v>RIES,MAUREEN CHRISTIE</v>
          </cell>
          <cell r="C1101">
            <v>40658224</v>
          </cell>
          <cell r="D1101">
            <v>82.42</v>
          </cell>
          <cell r="E1101">
            <v>7</v>
          </cell>
          <cell r="F1101">
            <v>576.94000000000005</v>
          </cell>
        </row>
        <row r="1102">
          <cell r="A1102">
            <v>10366278</v>
          </cell>
          <cell r="B1102" t="str">
            <v>RIES,MAUREEN CHRISTIE</v>
          </cell>
          <cell r="C1102" t="str">
            <v>(blank)</v>
          </cell>
          <cell r="D1102" t="str">
            <v>(blank)</v>
          </cell>
          <cell r="E1102">
            <v>48</v>
          </cell>
          <cell r="F1102" t="e">
            <v>#VALUE!</v>
          </cell>
        </row>
        <row r="1103">
          <cell r="A1103">
            <v>10366279</v>
          </cell>
          <cell r="B1103" t="str">
            <v>RIFKIN,DENA EVETTE</v>
          </cell>
          <cell r="C1103">
            <v>40658245</v>
          </cell>
          <cell r="D1103">
            <v>69.78</v>
          </cell>
          <cell r="E1103">
            <v>4</v>
          </cell>
          <cell r="F1103">
            <v>279.12</v>
          </cell>
        </row>
        <row r="1104">
          <cell r="A1104">
            <v>10366296</v>
          </cell>
          <cell r="B1104" t="str">
            <v>SIMONSON,TATUM SASHA SUMMER</v>
          </cell>
          <cell r="C1104">
            <v>40659562</v>
          </cell>
          <cell r="D1104">
            <v>79</v>
          </cell>
          <cell r="E1104">
            <v>32</v>
          </cell>
          <cell r="F1104">
            <v>2528</v>
          </cell>
        </row>
        <row r="1105">
          <cell r="A1105">
            <v>10366302</v>
          </cell>
          <cell r="B1105" t="str">
            <v>SIMPSON,DANIEL R</v>
          </cell>
          <cell r="C1105">
            <v>40659569</v>
          </cell>
          <cell r="D1105">
            <v>149.9</v>
          </cell>
          <cell r="E1105">
            <v>40</v>
          </cell>
          <cell r="F1105">
            <v>5996</v>
          </cell>
        </row>
        <row r="1106">
          <cell r="A1106">
            <v>10366304</v>
          </cell>
          <cell r="B1106" t="str">
            <v>SINCLAIR,TRACE</v>
          </cell>
          <cell r="C1106">
            <v>40659570</v>
          </cell>
          <cell r="D1106">
            <v>31.99</v>
          </cell>
          <cell r="E1106">
            <v>8</v>
          </cell>
          <cell r="F1106">
            <v>255.92</v>
          </cell>
        </row>
        <row r="1107">
          <cell r="A1107">
            <v>10366312</v>
          </cell>
          <cell r="B1107" t="str">
            <v>SINGH,RENU F</v>
          </cell>
          <cell r="C1107">
            <v>40659578</v>
          </cell>
          <cell r="D1107">
            <v>102.73</v>
          </cell>
          <cell r="E1107">
            <v>24</v>
          </cell>
          <cell r="F1107">
            <v>2465.52</v>
          </cell>
        </row>
        <row r="1108">
          <cell r="A1108">
            <v>10366315</v>
          </cell>
          <cell r="B1108" t="str">
            <v>SITAPATI,AMY MONTAGUE</v>
          </cell>
          <cell r="C1108">
            <v>40659591</v>
          </cell>
          <cell r="D1108">
            <v>149.27000000000001</v>
          </cell>
          <cell r="E1108">
            <v>16</v>
          </cell>
          <cell r="F1108">
            <v>2388.3200000000002</v>
          </cell>
        </row>
        <row r="1109">
          <cell r="A1109">
            <v>10366317</v>
          </cell>
          <cell r="B1109" t="str">
            <v>SKAVINSKI,KIRA ANNE</v>
          </cell>
          <cell r="C1109">
            <v>40659583</v>
          </cell>
          <cell r="D1109">
            <v>109.37</v>
          </cell>
          <cell r="E1109">
            <v>8</v>
          </cell>
          <cell r="F1109">
            <v>874.96</v>
          </cell>
        </row>
        <row r="1110">
          <cell r="A1110">
            <v>10366318</v>
          </cell>
          <cell r="B1110" t="str">
            <v>SINGH,PRABHLEEN</v>
          </cell>
          <cell r="C1110">
            <v>40659585</v>
          </cell>
          <cell r="D1110">
            <v>65.8</v>
          </cell>
          <cell r="E1110">
            <v>6</v>
          </cell>
          <cell r="F1110">
            <v>394.79999999999995</v>
          </cell>
        </row>
        <row r="1111">
          <cell r="A1111">
            <v>10366326</v>
          </cell>
          <cell r="B1111" t="str">
            <v>SKALSKY,ANDREW JOHN</v>
          </cell>
          <cell r="C1111">
            <v>40659597</v>
          </cell>
          <cell r="D1111">
            <v>68.44</v>
          </cell>
          <cell r="E1111">
            <v>8</v>
          </cell>
          <cell r="F1111">
            <v>547.52</v>
          </cell>
        </row>
        <row r="1112">
          <cell r="A1112">
            <v>10366346</v>
          </cell>
          <cell r="B1112" t="str">
            <v>SKAATHUN,BRITT PAIGE</v>
          </cell>
          <cell r="C1112">
            <v>40659619</v>
          </cell>
          <cell r="D1112">
            <v>55.08</v>
          </cell>
          <cell r="E1112">
            <v>40</v>
          </cell>
          <cell r="F1112">
            <v>2203.1999999999998</v>
          </cell>
        </row>
        <row r="1113">
          <cell r="A1113">
            <v>10366352</v>
          </cell>
          <cell r="B1113" t="str">
            <v>SIOW,MATTHEW YAN SHUN</v>
          </cell>
          <cell r="C1113">
            <v>40659628</v>
          </cell>
          <cell r="D1113">
            <v>31.22</v>
          </cell>
          <cell r="E1113">
            <v>40</v>
          </cell>
          <cell r="F1113">
            <v>1248.8</v>
          </cell>
        </row>
        <row r="1114">
          <cell r="A1114">
            <v>10366360</v>
          </cell>
          <cell r="B1114" t="str">
            <v>SLOANE,CHRISTIAN MICHAEL</v>
          </cell>
          <cell r="C1114">
            <v>40659638</v>
          </cell>
          <cell r="D1114">
            <v>95.45</v>
          </cell>
          <cell r="E1114">
            <v>24</v>
          </cell>
          <cell r="F1114">
            <v>2290.8000000000002</v>
          </cell>
        </row>
        <row r="1115">
          <cell r="A1115">
            <v>10366362</v>
          </cell>
          <cell r="B1115" t="str">
            <v>AGHA HOSSEINI,AVA</v>
          </cell>
          <cell r="C1115">
            <v>40659636</v>
          </cell>
          <cell r="D1115">
            <v>73.900000000000006</v>
          </cell>
          <cell r="E1115">
            <v>8</v>
          </cell>
          <cell r="F1115">
            <v>591.20000000000005</v>
          </cell>
        </row>
        <row r="1116">
          <cell r="A1116">
            <v>10366363</v>
          </cell>
          <cell r="B1116" t="str">
            <v>HOSSEINI,MOJGAN</v>
          </cell>
          <cell r="C1116">
            <v>40659642</v>
          </cell>
          <cell r="D1116">
            <v>119.73</v>
          </cell>
          <cell r="E1116">
            <v>8</v>
          </cell>
          <cell r="F1116">
            <v>957.84</v>
          </cell>
        </row>
        <row r="1117">
          <cell r="A1117">
            <v>10366372</v>
          </cell>
          <cell r="B1117" t="str">
            <v>RATNAYAKA,KANISHKA</v>
          </cell>
          <cell r="C1117">
            <v>40659644</v>
          </cell>
          <cell r="D1117">
            <v>91.14</v>
          </cell>
          <cell r="E1117">
            <v>8</v>
          </cell>
          <cell r="F1117">
            <v>729.12</v>
          </cell>
        </row>
        <row r="1118">
          <cell r="A1118">
            <v>10366384</v>
          </cell>
          <cell r="B1118" t="str">
            <v>OVERK,CASSIA R</v>
          </cell>
          <cell r="C1118">
            <v>40659657</v>
          </cell>
          <cell r="D1118">
            <v>41.24</v>
          </cell>
          <cell r="E1118">
            <v>13</v>
          </cell>
          <cell r="F1118">
            <v>536.12</v>
          </cell>
        </row>
        <row r="1119">
          <cell r="A1119">
            <v>10366390</v>
          </cell>
          <cell r="B1119" t="str">
            <v>SMITAMAN,EDWARD</v>
          </cell>
          <cell r="C1119">
            <v>40659667</v>
          </cell>
          <cell r="D1119">
            <v>166.95</v>
          </cell>
          <cell r="E1119">
            <v>24</v>
          </cell>
          <cell r="F1119">
            <v>4006.7999999999997</v>
          </cell>
        </row>
        <row r="1120">
          <cell r="A1120">
            <v>10366398</v>
          </cell>
          <cell r="B1120" t="str">
            <v>SMITH III,DAVID M</v>
          </cell>
          <cell r="C1120">
            <v>40659704</v>
          </cell>
          <cell r="D1120">
            <v>152.65</v>
          </cell>
          <cell r="E1120">
            <v>32</v>
          </cell>
          <cell r="F1120">
            <v>4884.8</v>
          </cell>
        </row>
        <row r="1121">
          <cell r="A1121">
            <v>10366407</v>
          </cell>
          <cell r="B1121" t="str">
            <v>SMITH,JEFFREY M</v>
          </cell>
          <cell r="C1121">
            <v>40659687</v>
          </cell>
          <cell r="D1121">
            <v>42.58</v>
          </cell>
          <cell r="E1121">
            <v>48</v>
          </cell>
          <cell r="F1121">
            <v>2043.84</v>
          </cell>
        </row>
        <row r="1122">
          <cell r="A1122">
            <v>10366416</v>
          </cell>
          <cell r="B1122" t="str">
            <v>SAWA,MARIKO</v>
          </cell>
          <cell r="C1122">
            <v>40723092</v>
          </cell>
          <cell r="D1122">
            <v>32.79</v>
          </cell>
          <cell r="E1122">
            <v>8</v>
          </cell>
          <cell r="F1122">
            <v>262.32</v>
          </cell>
        </row>
        <row r="1123">
          <cell r="A1123">
            <v>10366421</v>
          </cell>
          <cell r="B1123" t="str">
            <v>YAPHOCKUN,KAREN KIM JO</v>
          </cell>
          <cell r="C1123">
            <v>40662170</v>
          </cell>
          <cell r="D1123">
            <v>61.59</v>
          </cell>
          <cell r="E1123">
            <v>18</v>
          </cell>
          <cell r="F1123">
            <v>1108.6200000000001</v>
          </cell>
        </row>
        <row r="1124">
          <cell r="A1124">
            <v>10366424</v>
          </cell>
          <cell r="B1124" t="str">
            <v>YE,ZHEN</v>
          </cell>
          <cell r="C1124">
            <v>40662171</v>
          </cell>
          <cell r="D1124">
            <v>35.35</v>
          </cell>
          <cell r="E1124">
            <v>8</v>
          </cell>
          <cell r="F1124">
            <v>282.8</v>
          </cell>
        </row>
        <row r="1125">
          <cell r="A1125">
            <v>10366426</v>
          </cell>
          <cell r="B1125" t="str">
            <v>YASHAR,CATHERYN MONTGOMERY</v>
          </cell>
          <cell r="C1125">
            <v>40662174</v>
          </cell>
          <cell r="D1125">
            <v>196.36</v>
          </cell>
          <cell r="E1125">
            <v>24</v>
          </cell>
          <cell r="F1125">
            <v>4712.6400000000003</v>
          </cell>
        </row>
        <row r="1126">
          <cell r="A1126">
            <v>10366427</v>
          </cell>
          <cell r="B1126" t="str">
            <v>SOMMERFELD,DAVID H</v>
          </cell>
          <cell r="C1126">
            <v>40662176</v>
          </cell>
          <cell r="D1126">
            <v>39.56</v>
          </cell>
          <cell r="E1126">
            <v>24</v>
          </cell>
          <cell r="F1126">
            <v>949.44</v>
          </cell>
        </row>
        <row r="1127">
          <cell r="A1127">
            <v>10366428</v>
          </cell>
          <cell r="B1127" t="str">
            <v>YAN,MING</v>
          </cell>
          <cell r="C1127">
            <v>40662177</v>
          </cell>
          <cell r="D1127">
            <v>46.46</v>
          </cell>
          <cell r="E1127">
            <v>16</v>
          </cell>
          <cell r="F1127">
            <v>743.36</v>
          </cell>
        </row>
        <row r="1128">
          <cell r="A1128">
            <v>10366432</v>
          </cell>
          <cell r="B1128" t="str">
            <v>YEN,ANDREW C</v>
          </cell>
          <cell r="C1128">
            <v>40662179</v>
          </cell>
          <cell r="D1128">
            <v>173.66</v>
          </cell>
          <cell r="E1128">
            <v>8</v>
          </cell>
          <cell r="F1128">
            <v>1389.28</v>
          </cell>
        </row>
        <row r="1129">
          <cell r="A1129">
            <v>10366437</v>
          </cell>
          <cell r="B1129" t="str">
            <v>YEANG,CALVIN</v>
          </cell>
          <cell r="C1129">
            <v>40662188</v>
          </cell>
          <cell r="D1129">
            <v>58.67</v>
          </cell>
          <cell r="E1129">
            <v>8</v>
          </cell>
          <cell r="F1129">
            <v>469.36</v>
          </cell>
        </row>
        <row r="1130">
          <cell r="A1130">
            <v>10366465</v>
          </cell>
          <cell r="B1130" t="str">
            <v>ZARE,SOMAYE YEKE</v>
          </cell>
          <cell r="C1130">
            <v>40662219</v>
          </cell>
          <cell r="D1130">
            <v>114.94</v>
          </cell>
          <cell r="E1130">
            <v>8</v>
          </cell>
          <cell r="F1130">
            <v>919.52</v>
          </cell>
        </row>
        <row r="1131">
          <cell r="A1131">
            <v>10366477</v>
          </cell>
          <cell r="B1131" t="str">
            <v>YEO,EUGENE W</v>
          </cell>
          <cell r="C1131" t="str">
            <v>(blank)</v>
          </cell>
          <cell r="D1131" t="str">
            <v>(blank)</v>
          </cell>
          <cell r="E1131">
            <v>56</v>
          </cell>
          <cell r="F1131" t="e">
            <v>#VALUE!</v>
          </cell>
        </row>
        <row r="1132">
          <cell r="A1132">
            <v>10366478</v>
          </cell>
          <cell r="B1132" t="str">
            <v>YORGIN,PETER DONALD</v>
          </cell>
          <cell r="C1132">
            <v>40662233</v>
          </cell>
          <cell r="D1132">
            <v>93.39</v>
          </cell>
          <cell r="E1132">
            <v>24</v>
          </cell>
          <cell r="F1132">
            <v>2241.36</v>
          </cell>
        </row>
        <row r="1133">
          <cell r="A1133">
            <v>10366483</v>
          </cell>
          <cell r="B1133" t="str">
            <v>YOSHII-CONTRERAS,JUNE</v>
          </cell>
          <cell r="C1133">
            <v>40662239</v>
          </cell>
          <cell r="D1133">
            <v>53.35</v>
          </cell>
          <cell r="E1133">
            <v>8</v>
          </cell>
          <cell r="F1133">
            <v>426.8</v>
          </cell>
        </row>
        <row r="1134">
          <cell r="A1134">
            <v>10366484</v>
          </cell>
          <cell r="B1134" t="str">
            <v>YOU,YOUNG HYUN</v>
          </cell>
          <cell r="C1134">
            <v>40662235</v>
          </cell>
          <cell r="D1134">
            <v>39.99</v>
          </cell>
          <cell r="E1134">
            <v>8</v>
          </cell>
          <cell r="F1134">
            <v>319.92</v>
          </cell>
        </row>
        <row r="1135">
          <cell r="A1135">
            <v>10366490</v>
          </cell>
          <cell r="B1135" t="str">
            <v>YOUNG,DENNIS J</v>
          </cell>
          <cell r="C1135">
            <v>40662248</v>
          </cell>
          <cell r="D1135">
            <v>46.67</v>
          </cell>
          <cell r="E1135">
            <v>8</v>
          </cell>
          <cell r="F1135">
            <v>373.36</v>
          </cell>
        </row>
        <row r="1136">
          <cell r="A1136">
            <v>10366494</v>
          </cell>
          <cell r="B1136" t="str">
            <v>KARRIS,MAILE ANN</v>
          </cell>
          <cell r="C1136">
            <v>40662261</v>
          </cell>
          <cell r="D1136">
            <v>92.1</v>
          </cell>
          <cell r="E1136">
            <v>8</v>
          </cell>
          <cell r="F1136">
            <v>736.8</v>
          </cell>
        </row>
        <row r="1137">
          <cell r="A1137">
            <v>10366500</v>
          </cell>
          <cell r="B1137" t="str">
            <v>OTTILIE,SABINE</v>
          </cell>
          <cell r="C1137">
            <v>40662255</v>
          </cell>
          <cell r="D1137">
            <v>60.85</v>
          </cell>
          <cell r="E1137">
            <v>8</v>
          </cell>
          <cell r="F1137">
            <v>486.8</v>
          </cell>
        </row>
        <row r="1138">
          <cell r="A1138">
            <v>10366506</v>
          </cell>
          <cell r="B1138" t="str">
            <v>YOURMAN,LINDSEY CHRISTINE</v>
          </cell>
          <cell r="C1138">
            <v>40732275</v>
          </cell>
          <cell r="D1138">
            <v>58.31</v>
          </cell>
          <cell r="E1138">
            <v>8</v>
          </cell>
          <cell r="F1138">
            <v>466.48</v>
          </cell>
        </row>
        <row r="1139">
          <cell r="A1139">
            <v>10366506</v>
          </cell>
          <cell r="B1139" t="str">
            <v>YOURMAN,LINDSEY CHRISTINE</v>
          </cell>
          <cell r="C1139" t="str">
            <v>(blank)</v>
          </cell>
          <cell r="D1139" t="str">
            <v>(blank)</v>
          </cell>
          <cell r="E1139">
            <v>32</v>
          </cell>
          <cell r="F1139" t="e">
            <v>#VALUE!</v>
          </cell>
        </row>
        <row r="1140">
          <cell r="A1140">
            <v>10366511</v>
          </cell>
          <cell r="B1140" t="str">
            <v>YEE,BRIAN A</v>
          </cell>
          <cell r="C1140">
            <v>40662275</v>
          </cell>
          <cell r="D1140">
            <v>46.13</v>
          </cell>
          <cell r="E1140">
            <v>8</v>
          </cell>
          <cell r="F1140">
            <v>369.04</v>
          </cell>
        </row>
        <row r="1141">
          <cell r="A1141">
            <v>10366516</v>
          </cell>
          <cell r="B1141" t="str">
            <v>YUAN,JASON XIAO-JIAN</v>
          </cell>
          <cell r="C1141">
            <v>40662291</v>
          </cell>
          <cell r="D1141">
            <v>0</v>
          </cell>
          <cell r="E1141">
            <v>8</v>
          </cell>
          <cell r="F1141">
            <v>0</v>
          </cell>
        </row>
        <row r="1142">
          <cell r="A1142">
            <v>10366519</v>
          </cell>
          <cell r="B1142" t="str">
            <v>YU,PEARL S</v>
          </cell>
          <cell r="C1142">
            <v>40662282</v>
          </cell>
          <cell r="D1142">
            <v>120.22</v>
          </cell>
          <cell r="E1142">
            <v>5</v>
          </cell>
          <cell r="F1142">
            <v>601.1</v>
          </cell>
        </row>
        <row r="1143">
          <cell r="A1143">
            <v>10366519</v>
          </cell>
          <cell r="B1143" t="str">
            <v>YU,PEARL S</v>
          </cell>
          <cell r="C1143" t="str">
            <v>(blank)</v>
          </cell>
          <cell r="D1143" t="str">
            <v>(blank)</v>
          </cell>
          <cell r="E1143">
            <v>4</v>
          </cell>
          <cell r="F1143" t="e">
            <v>#VALUE!</v>
          </cell>
        </row>
        <row r="1144">
          <cell r="A1144">
            <v>10366520</v>
          </cell>
          <cell r="B1144" t="str">
            <v>YU,ELIZABETH LOUISE</v>
          </cell>
          <cell r="C1144">
            <v>40662279</v>
          </cell>
          <cell r="D1144">
            <v>86.73</v>
          </cell>
          <cell r="E1144">
            <v>7</v>
          </cell>
          <cell r="F1144">
            <v>607.11</v>
          </cell>
        </row>
        <row r="1145">
          <cell r="A1145">
            <v>10366523</v>
          </cell>
          <cell r="B1145" t="str">
            <v>YU,JENNIFER CAROLINE</v>
          </cell>
          <cell r="C1145">
            <v>40662289</v>
          </cell>
          <cell r="D1145">
            <v>56.42</v>
          </cell>
          <cell r="E1145">
            <v>8</v>
          </cell>
          <cell r="F1145">
            <v>451.36</v>
          </cell>
        </row>
        <row r="1146">
          <cell r="A1146">
            <v>10366524</v>
          </cell>
          <cell r="B1146" t="str">
            <v>YUAN,HUA J</v>
          </cell>
          <cell r="C1146">
            <v>40662288</v>
          </cell>
          <cell r="D1146">
            <v>45.02</v>
          </cell>
          <cell r="E1146">
            <v>8</v>
          </cell>
          <cell r="F1146">
            <v>360.16</v>
          </cell>
        </row>
        <row r="1147">
          <cell r="A1147">
            <v>10366532</v>
          </cell>
          <cell r="B1147" t="str">
            <v>NAGANUMA,JUNICHI</v>
          </cell>
          <cell r="C1147">
            <v>40662306</v>
          </cell>
          <cell r="D1147">
            <v>72.22</v>
          </cell>
          <cell r="E1147">
            <v>16</v>
          </cell>
          <cell r="F1147">
            <v>1155.52</v>
          </cell>
        </row>
        <row r="1148">
          <cell r="A1148">
            <v>10366535</v>
          </cell>
          <cell r="B1148" t="str">
            <v>YUNG,GORDON LAP-KAY</v>
          </cell>
          <cell r="C1148">
            <v>40662310</v>
          </cell>
          <cell r="D1148">
            <v>108.24</v>
          </cell>
          <cell r="E1148">
            <v>8</v>
          </cell>
          <cell r="F1148">
            <v>865.92</v>
          </cell>
        </row>
        <row r="1149">
          <cell r="A1149">
            <v>10366543</v>
          </cell>
          <cell r="B1149" t="str">
            <v>ZANGWILL,LINDA M</v>
          </cell>
          <cell r="C1149">
            <v>40662316</v>
          </cell>
          <cell r="D1149">
            <v>117.19</v>
          </cell>
          <cell r="E1149">
            <v>48</v>
          </cell>
          <cell r="F1149">
            <v>5625.12</v>
          </cell>
        </row>
        <row r="1150">
          <cell r="A1150">
            <v>10366547</v>
          </cell>
          <cell r="B1150" t="str">
            <v>YANG,JING</v>
          </cell>
          <cell r="C1150">
            <v>40662330</v>
          </cell>
          <cell r="D1150">
            <v>94.49</v>
          </cell>
          <cell r="E1150">
            <v>32</v>
          </cell>
          <cell r="F1150">
            <v>3023.68</v>
          </cell>
        </row>
        <row r="1151">
          <cell r="A1151">
            <v>10366556</v>
          </cell>
          <cell r="B1151" t="str">
            <v>ZARRINPAR,AMIR</v>
          </cell>
          <cell r="C1151">
            <v>40662341</v>
          </cell>
          <cell r="D1151">
            <v>0</v>
          </cell>
          <cell r="E1151">
            <v>6</v>
          </cell>
          <cell r="F1151">
            <v>0</v>
          </cell>
        </row>
        <row r="1152">
          <cell r="A1152">
            <v>10366560</v>
          </cell>
          <cell r="B1152" t="str">
            <v>RIGONAN,YOLANDA V</v>
          </cell>
          <cell r="C1152">
            <v>40658236</v>
          </cell>
          <cell r="D1152">
            <v>40.9</v>
          </cell>
          <cell r="E1152">
            <v>16</v>
          </cell>
          <cell r="F1152">
            <v>654.4</v>
          </cell>
        </row>
        <row r="1153">
          <cell r="A1153">
            <v>10366584</v>
          </cell>
          <cell r="B1153" t="str">
            <v>RAMNATH,VENKTESH RUDRAPATNA</v>
          </cell>
          <cell r="C1153">
            <v>40658265</v>
          </cell>
          <cell r="D1153">
            <v>143.68</v>
          </cell>
          <cell r="E1153">
            <v>8</v>
          </cell>
          <cell r="F1153">
            <v>1149.44</v>
          </cell>
        </row>
        <row r="1154">
          <cell r="A1154">
            <v>10366592</v>
          </cell>
          <cell r="B1154" t="str">
            <v>RISMANCHI,NEGGY</v>
          </cell>
          <cell r="C1154">
            <v>40658271</v>
          </cell>
          <cell r="D1154">
            <v>93.39</v>
          </cell>
          <cell r="E1154">
            <v>32</v>
          </cell>
          <cell r="F1154">
            <v>2988.48</v>
          </cell>
        </row>
        <row r="1155">
          <cell r="A1155">
            <v>10366594</v>
          </cell>
          <cell r="B1155" t="str">
            <v>RISSMAN,ROBERT A</v>
          </cell>
          <cell r="C1155">
            <v>40658303</v>
          </cell>
          <cell r="D1155">
            <v>0</v>
          </cell>
          <cell r="E1155">
            <v>8</v>
          </cell>
          <cell r="F1155">
            <v>0</v>
          </cell>
        </row>
        <row r="1156">
          <cell r="A1156">
            <v>10366597</v>
          </cell>
          <cell r="B1156" t="str">
            <v>RITTER,MICHELE L</v>
          </cell>
          <cell r="C1156">
            <v>40658278</v>
          </cell>
          <cell r="D1156">
            <v>94.58</v>
          </cell>
          <cell r="E1156">
            <v>8</v>
          </cell>
          <cell r="F1156">
            <v>756.64</v>
          </cell>
        </row>
        <row r="1157">
          <cell r="A1157">
            <v>10366598</v>
          </cell>
          <cell r="B1157" t="str">
            <v>RIVERA-SANFELIZ,GERANT M</v>
          </cell>
          <cell r="C1157">
            <v>40658292</v>
          </cell>
          <cell r="D1157">
            <v>207.18</v>
          </cell>
          <cell r="E1157">
            <v>8</v>
          </cell>
          <cell r="F1157">
            <v>1657.44</v>
          </cell>
        </row>
        <row r="1158">
          <cell r="A1158">
            <v>10366606</v>
          </cell>
          <cell r="B1158" t="str">
            <v>RIZK,MARYAN GIRGIS</v>
          </cell>
          <cell r="C1158">
            <v>40658296</v>
          </cell>
          <cell r="D1158">
            <v>24.31</v>
          </cell>
          <cell r="E1158">
            <v>8</v>
          </cell>
          <cell r="F1158">
            <v>194.48</v>
          </cell>
        </row>
        <row r="1159">
          <cell r="A1159">
            <v>10366608</v>
          </cell>
          <cell r="B1159" t="str">
            <v>RIVERA-NIEVES,JESUS</v>
          </cell>
          <cell r="C1159">
            <v>40658290</v>
          </cell>
          <cell r="D1159">
            <v>80.94</v>
          </cell>
          <cell r="E1159">
            <v>6</v>
          </cell>
          <cell r="F1159">
            <v>485.64</v>
          </cell>
        </row>
        <row r="1160">
          <cell r="A1160">
            <v>10366619</v>
          </cell>
          <cell r="B1160" t="str">
            <v>ROBBINS,SHIRA L</v>
          </cell>
          <cell r="C1160">
            <v>40658300</v>
          </cell>
          <cell r="D1160">
            <v>130.16999999999999</v>
          </cell>
          <cell r="E1160">
            <v>40</v>
          </cell>
          <cell r="F1160">
            <v>5206.7999999999993</v>
          </cell>
        </row>
        <row r="1161">
          <cell r="A1161">
            <v>10366628</v>
          </cell>
          <cell r="B1161" t="str">
            <v>REYA,TANNISHTHA</v>
          </cell>
          <cell r="C1161">
            <v>40658330</v>
          </cell>
          <cell r="D1161">
            <v>94.49</v>
          </cell>
          <cell r="E1161">
            <v>48</v>
          </cell>
          <cell r="F1161">
            <v>4535.5199999999995</v>
          </cell>
        </row>
        <row r="1162">
          <cell r="A1162">
            <v>10366630</v>
          </cell>
          <cell r="B1162" t="str">
            <v>ROBERTS,WILLIAM D</v>
          </cell>
          <cell r="C1162">
            <v>40658317</v>
          </cell>
          <cell r="D1162">
            <v>192.07</v>
          </cell>
          <cell r="E1162">
            <v>8</v>
          </cell>
          <cell r="F1162">
            <v>1536.56</v>
          </cell>
        </row>
        <row r="1163">
          <cell r="A1163">
            <v>10366634</v>
          </cell>
          <cell r="B1163" t="str">
            <v>ROBERTSON,CATHERINE M</v>
          </cell>
          <cell r="C1163">
            <v>40658318</v>
          </cell>
          <cell r="D1163">
            <v>92.1</v>
          </cell>
          <cell r="E1163">
            <v>8</v>
          </cell>
          <cell r="F1163">
            <v>736.8</v>
          </cell>
        </row>
        <row r="1164">
          <cell r="A1164">
            <v>10366638</v>
          </cell>
          <cell r="B1164" t="str">
            <v>ROBLES,ANGELICA M</v>
          </cell>
          <cell r="C1164">
            <v>40658323</v>
          </cell>
          <cell r="D1164">
            <v>40.69</v>
          </cell>
          <cell r="E1164">
            <v>8</v>
          </cell>
          <cell r="F1164">
            <v>325.52</v>
          </cell>
        </row>
        <row r="1165">
          <cell r="A1165">
            <v>10366652</v>
          </cell>
          <cell r="B1165" t="str">
            <v>ROCKWELL,ROXANNE E</v>
          </cell>
          <cell r="C1165">
            <v>40658342</v>
          </cell>
          <cell r="D1165">
            <v>69.44</v>
          </cell>
          <cell r="E1165">
            <v>8</v>
          </cell>
          <cell r="F1165">
            <v>555.52</v>
          </cell>
        </row>
        <row r="1166">
          <cell r="A1166">
            <v>10366662</v>
          </cell>
          <cell r="B1166" t="str">
            <v>RODRIGUEZ,NATALIE</v>
          </cell>
          <cell r="C1166">
            <v>40663882</v>
          </cell>
          <cell r="D1166">
            <v>0</v>
          </cell>
          <cell r="E1166">
            <v>8</v>
          </cell>
          <cell r="F1166">
            <v>0</v>
          </cell>
        </row>
        <row r="1167">
          <cell r="A1167">
            <v>10366670</v>
          </cell>
          <cell r="B1167" t="str">
            <v>RODWELL,TIMOTHY CHARLES</v>
          </cell>
          <cell r="C1167">
            <v>40658383</v>
          </cell>
          <cell r="D1167">
            <v>0</v>
          </cell>
          <cell r="E1167">
            <v>8</v>
          </cell>
          <cell r="F1167">
            <v>0</v>
          </cell>
        </row>
        <row r="1168">
          <cell r="A1168">
            <v>10366674</v>
          </cell>
          <cell r="B1168" t="str">
            <v>RODRIGUEZ SOTO,ANA ELVIRA</v>
          </cell>
          <cell r="C1168">
            <v>40658369</v>
          </cell>
          <cell r="D1168">
            <v>29.6</v>
          </cell>
          <cell r="E1168">
            <v>8</v>
          </cell>
          <cell r="F1168">
            <v>236.8</v>
          </cell>
        </row>
        <row r="1169">
          <cell r="A1169">
            <v>10366675</v>
          </cell>
          <cell r="B1169" t="str">
            <v>MOURA DA CUNHA,GUILHERME</v>
          </cell>
          <cell r="C1169">
            <v>40658366</v>
          </cell>
          <cell r="D1169">
            <v>36.78</v>
          </cell>
          <cell r="E1169">
            <v>12</v>
          </cell>
          <cell r="F1169">
            <v>441.36</v>
          </cell>
        </row>
        <row r="1170">
          <cell r="A1170">
            <v>10366682</v>
          </cell>
          <cell r="B1170" t="str">
            <v>ISQUITH,JANE M</v>
          </cell>
          <cell r="C1170">
            <v>40658374</v>
          </cell>
          <cell r="D1170">
            <v>32.17</v>
          </cell>
          <cell r="E1170">
            <v>8</v>
          </cell>
          <cell r="F1170">
            <v>257.36</v>
          </cell>
        </row>
        <row r="1171">
          <cell r="A1171">
            <v>10366709</v>
          </cell>
          <cell r="B1171" t="str">
            <v>SMITHERMAN,KENTON OSBORNE</v>
          </cell>
          <cell r="C1171">
            <v>40659718</v>
          </cell>
          <cell r="D1171">
            <v>124.23</v>
          </cell>
          <cell r="E1171">
            <v>8</v>
          </cell>
          <cell r="F1171">
            <v>993.84</v>
          </cell>
        </row>
        <row r="1172">
          <cell r="A1172">
            <v>10366711</v>
          </cell>
          <cell r="B1172" t="str">
            <v>SMYRES,CAMERON SCOTT</v>
          </cell>
          <cell r="C1172">
            <v>40659717</v>
          </cell>
          <cell r="D1172">
            <v>86.99</v>
          </cell>
          <cell r="E1172">
            <v>21</v>
          </cell>
          <cell r="F1172">
            <v>1826.79</v>
          </cell>
        </row>
        <row r="1173">
          <cell r="A1173">
            <v>10366722</v>
          </cell>
          <cell r="B1173" t="str">
            <v>RUDOLF,FRANCES ELIZABETH</v>
          </cell>
          <cell r="C1173">
            <v>40659726</v>
          </cell>
          <cell r="D1173">
            <v>68.52</v>
          </cell>
          <cell r="E1173">
            <v>8</v>
          </cell>
          <cell r="F1173">
            <v>548.16</v>
          </cell>
        </row>
        <row r="1174">
          <cell r="A1174">
            <v>10366726</v>
          </cell>
          <cell r="B1174" t="str">
            <v>RUDELL,JOLENE CHANG</v>
          </cell>
          <cell r="C1174">
            <v>40659732</v>
          </cell>
          <cell r="D1174">
            <v>87.6</v>
          </cell>
          <cell r="E1174">
            <v>8</v>
          </cell>
          <cell r="F1174">
            <v>700.8</v>
          </cell>
        </row>
        <row r="1175">
          <cell r="A1175">
            <v>10366732</v>
          </cell>
          <cell r="B1175" t="str">
            <v>PROMER,KATHERINE</v>
          </cell>
          <cell r="C1175">
            <v>40659762</v>
          </cell>
          <cell r="D1175">
            <v>56.99</v>
          </cell>
          <cell r="E1175">
            <v>8</v>
          </cell>
          <cell r="F1175">
            <v>455.92</v>
          </cell>
        </row>
        <row r="1176">
          <cell r="A1176">
            <v>10366734</v>
          </cell>
          <cell r="B1176" t="str">
            <v>SNYDER,BRIAN K</v>
          </cell>
          <cell r="C1176">
            <v>40659738</v>
          </cell>
          <cell r="D1176">
            <v>110.39</v>
          </cell>
          <cell r="E1176">
            <v>24</v>
          </cell>
          <cell r="F1176">
            <v>2649.36</v>
          </cell>
        </row>
        <row r="1177">
          <cell r="A1177">
            <v>10366740</v>
          </cell>
          <cell r="B1177" t="str">
            <v>SANDHU,AJAY PAL S</v>
          </cell>
          <cell r="C1177">
            <v>40659756</v>
          </cell>
          <cell r="D1177">
            <v>196.36</v>
          </cell>
          <cell r="E1177">
            <v>32</v>
          </cell>
          <cell r="F1177">
            <v>6283.52</v>
          </cell>
        </row>
        <row r="1178">
          <cell r="A1178">
            <v>10366743</v>
          </cell>
          <cell r="B1178" t="str">
            <v>SOLDANO,DEBBIE A</v>
          </cell>
          <cell r="C1178">
            <v>40659753</v>
          </cell>
          <cell r="D1178">
            <v>84.75</v>
          </cell>
          <cell r="E1178">
            <v>24</v>
          </cell>
          <cell r="F1178">
            <v>2034</v>
          </cell>
        </row>
        <row r="1179">
          <cell r="A1179">
            <v>10366781</v>
          </cell>
          <cell r="B1179" t="str">
            <v>DELANO-WOOD,LISA MARIE</v>
          </cell>
          <cell r="C1179">
            <v>40659808</v>
          </cell>
          <cell r="D1179">
            <v>86.21</v>
          </cell>
          <cell r="E1179">
            <v>5</v>
          </cell>
          <cell r="F1179">
            <v>431.04999999999995</v>
          </cell>
        </row>
        <row r="1180">
          <cell r="A1180">
            <v>10366788</v>
          </cell>
          <cell r="B1180" t="str">
            <v>MOBLEY,WILLIAM CHARLES</v>
          </cell>
          <cell r="C1180">
            <v>40659832</v>
          </cell>
          <cell r="D1180">
            <v>225.1</v>
          </cell>
          <cell r="E1180">
            <v>8</v>
          </cell>
          <cell r="F1180">
            <v>1800.8</v>
          </cell>
        </row>
        <row r="1181">
          <cell r="A1181">
            <v>10366797</v>
          </cell>
          <cell r="B1181" t="str">
            <v>SORIA LOPEZ,JOSE ANGEL</v>
          </cell>
          <cell r="C1181">
            <v>40659818</v>
          </cell>
          <cell r="D1181">
            <v>50.62</v>
          </cell>
          <cell r="E1181">
            <v>8</v>
          </cell>
          <cell r="F1181">
            <v>404.96</v>
          </cell>
        </row>
        <row r="1182">
          <cell r="A1182">
            <v>10366805</v>
          </cell>
          <cell r="B1182" t="str">
            <v>KLAUS,FEDERICA ROSINA PATMINA</v>
          </cell>
          <cell r="C1182">
            <v>40659824</v>
          </cell>
          <cell r="D1182">
            <v>26.63</v>
          </cell>
          <cell r="E1182">
            <v>8</v>
          </cell>
          <cell r="F1182">
            <v>213.04</v>
          </cell>
        </row>
        <row r="1183">
          <cell r="A1183">
            <v>10366823</v>
          </cell>
          <cell r="B1183" t="str">
            <v>SPANN,NATHANAEL J</v>
          </cell>
          <cell r="C1183">
            <v>40659851</v>
          </cell>
          <cell r="D1183">
            <v>45.23</v>
          </cell>
          <cell r="E1183">
            <v>24</v>
          </cell>
          <cell r="F1183">
            <v>1085.52</v>
          </cell>
        </row>
        <row r="1184">
          <cell r="A1184">
            <v>10366827</v>
          </cell>
          <cell r="B1184" t="str">
            <v>SPECTOR,STEPHEN A</v>
          </cell>
          <cell r="C1184">
            <v>40659871</v>
          </cell>
          <cell r="D1184">
            <v>210.73</v>
          </cell>
          <cell r="E1184">
            <v>8</v>
          </cell>
          <cell r="F1184">
            <v>1685.84</v>
          </cell>
        </row>
        <row r="1185">
          <cell r="A1185">
            <v>10366828</v>
          </cell>
          <cell r="B1185" t="str">
            <v>KALLENBERG,GENE ANDREW</v>
          </cell>
          <cell r="C1185">
            <v>40659861</v>
          </cell>
          <cell r="D1185">
            <v>108.38</v>
          </cell>
          <cell r="E1185">
            <v>8</v>
          </cell>
          <cell r="F1185">
            <v>867.04</v>
          </cell>
        </row>
        <row r="1186">
          <cell r="A1186">
            <v>10366829</v>
          </cell>
          <cell r="B1186" t="str">
            <v>KALMAZ,DENISE</v>
          </cell>
          <cell r="C1186">
            <v>40659857</v>
          </cell>
          <cell r="D1186">
            <v>96.5</v>
          </cell>
          <cell r="E1186">
            <v>8</v>
          </cell>
          <cell r="F1186">
            <v>772</v>
          </cell>
        </row>
        <row r="1187">
          <cell r="A1187">
            <v>10366844</v>
          </cell>
          <cell r="B1187" t="str">
            <v>INGRANDE,JERRY</v>
          </cell>
          <cell r="C1187">
            <v>40653366</v>
          </cell>
          <cell r="D1187">
            <v>72.27</v>
          </cell>
          <cell r="E1187">
            <v>12</v>
          </cell>
          <cell r="F1187">
            <v>867.24</v>
          </cell>
        </row>
        <row r="1188">
          <cell r="A1188">
            <v>10366845</v>
          </cell>
          <cell r="B1188" t="str">
            <v>INGULLI,ELIZABETH</v>
          </cell>
          <cell r="C1188">
            <v>40653367</v>
          </cell>
          <cell r="D1188">
            <v>75.19</v>
          </cell>
          <cell r="E1188">
            <v>8</v>
          </cell>
          <cell r="F1188">
            <v>601.52</v>
          </cell>
        </row>
        <row r="1189">
          <cell r="A1189">
            <v>10366852</v>
          </cell>
          <cell r="B1189" t="str">
            <v>ISAACSON,JEFFRY SETH</v>
          </cell>
          <cell r="C1189">
            <v>40653379</v>
          </cell>
          <cell r="D1189">
            <v>94.49</v>
          </cell>
          <cell r="E1189">
            <v>8</v>
          </cell>
          <cell r="F1189">
            <v>755.92</v>
          </cell>
        </row>
        <row r="1190">
          <cell r="A1190">
            <v>10366854</v>
          </cell>
          <cell r="B1190" t="str">
            <v>ISHIMINE,PAUL TOMOAKI</v>
          </cell>
          <cell r="C1190">
            <v>40653393</v>
          </cell>
          <cell r="D1190">
            <v>102.73</v>
          </cell>
          <cell r="E1190">
            <v>24</v>
          </cell>
          <cell r="F1190">
            <v>2465.52</v>
          </cell>
        </row>
        <row r="1191">
          <cell r="A1191">
            <v>10366860</v>
          </cell>
          <cell r="B1191" t="str">
            <v>ITO,BRUCE R</v>
          </cell>
          <cell r="C1191">
            <v>40653383</v>
          </cell>
          <cell r="D1191">
            <v>47.59</v>
          </cell>
          <cell r="E1191">
            <v>6</v>
          </cell>
          <cell r="F1191">
            <v>285.54000000000002</v>
          </cell>
        </row>
        <row r="1192">
          <cell r="A1192">
            <v>10366861</v>
          </cell>
          <cell r="B1192" t="str">
            <v>BERNDTSON,ALLISON E</v>
          </cell>
          <cell r="C1192">
            <v>40653390</v>
          </cell>
          <cell r="D1192">
            <v>90.23</v>
          </cell>
          <cell r="E1192">
            <v>8</v>
          </cell>
          <cell r="F1192">
            <v>721.84</v>
          </cell>
        </row>
        <row r="1193">
          <cell r="A1193">
            <v>10366862</v>
          </cell>
          <cell r="B1193" t="str">
            <v>IVANOV,VALERI</v>
          </cell>
          <cell r="C1193">
            <v>40653389</v>
          </cell>
          <cell r="D1193">
            <v>68</v>
          </cell>
          <cell r="E1193">
            <v>32</v>
          </cell>
          <cell r="F1193">
            <v>2176</v>
          </cell>
        </row>
        <row r="1194">
          <cell r="A1194">
            <v>10366863</v>
          </cell>
          <cell r="B1194" t="str">
            <v>IUDICELLO,JENNIFER E</v>
          </cell>
          <cell r="C1194">
            <v>40653401</v>
          </cell>
          <cell r="D1194">
            <v>56.72</v>
          </cell>
          <cell r="E1194">
            <v>48</v>
          </cell>
          <cell r="F1194">
            <v>2722.56</v>
          </cell>
        </row>
        <row r="1195">
          <cell r="A1195">
            <v>10366872</v>
          </cell>
          <cell r="B1195" t="str">
            <v>IVANOV,MARGARET ALICE</v>
          </cell>
          <cell r="C1195">
            <v>40718343</v>
          </cell>
          <cell r="D1195">
            <v>44.01</v>
          </cell>
          <cell r="E1195">
            <v>8</v>
          </cell>
          <cell r="F1195">
            <v>352.08</v>
          </cell>
        </row>
        <row r="1196">
          <cell r="A1196">
            <v>10366882</v>
          </cell>
          <cell r="B1196" t="str">
            <v>JACKMAN,GEOFFREY ALAN</v>
          </cell>
          <cell r="C1196">
            <v>40716460</v>
          </cell>
          <cell r="D1196">
            <v>44.01</v>
          </cell>
          <cell r="E1196">
            <v>22</v>
          </cell>
          <cell r="F1196">
            <v>968.21999999999991</v>
          </cell>
        </row>
        <row r="1197">
          <cell r="A1197">
            <v>10366897</v>
          </cell>
          <cell r="B1197" t="str">
            <v>SUNWOO,BERNIE YOUNG</v>
          </cell>
          <cell r="C1197">
            <v>40653436</v>
          </cell>
          <cell r="D1197">
            <v>92.7</v>
          </cell>
          <cell r="E1197">
            <v>8</v>
          </cell>
          <cell r="F1197">
            <v>741.6</v>
          </cell>
        </row>
        <row r="1198">
          <cell r="A1198">
            <v>10366927</v>
          </cell>
          <cell r="B1198" t="str">
            <v>JAIN,SONIA</v>
          </cell>
          <cell r="C1198">
            <v>40653499</v>
          </cell>
          <cell r="D1198">
            <v>140.80000000000001</v>
          </cell>
          <cell r="E1198">
            <v>8</v>
          </cell>
          <cell r="F1198">
            <v>1126.4000000000001</v>
          </cell>
        </row>
        <row r="1199">
          <cell r="A1199">
            <v>10366937</v>
          </cell>
          <cell r="B1199" t="str">
            <v>JAQUISH,DAWN V</v>
          </cell>
          <cell r="C1199">
            <v>40653476</v>
          </cell>
          <cell r="D1199">
            <v>36.200000000000003</v>
          </cell>
          <cell r="E1199">
            <v>8</v>
          </cell>
          <cell r="F1199">
            <v>289.60000000000002</v>
          </cell>
        </row>
        <row r="1200">
          <cell r="A1200">
            <v>10366938</v>
          </cell>
          <cell r="B1200" t="str">
            <v>JARAMILLO,MARY DOMICO</v>
          </cell>
          <cell r="C1200">
            <v>40653492</v>
          </cell>
          <cell r="D1200">
            <v>102.37</v>
          </cell>
          <cell r="E1200">
            <v>8</v>
          </cell>
          <cell r="F1200">
            <v>818.96</v>
          </cell>
        </row>
        <row r="1201">
          <cell r="A1201">
            <v>10366940</v>
          </cell>
          <cell r="B1201" t="str">
            <v>CORSON,NEAL BOWKER</v>
          </cell>
          <cell r="C1201">
            <v>40653488</v>
          </cell>
          <cell r="D1201">
            <v>43.1</v>
          </cell>
          <cell r="E1201">
            <v>64</v>
          </cell>
          <cell r="F1201">
            <v>2758.4</v>
          </cell>
        </row>
        <row r="1202">
          <cell r="A1202">
            <v>10366944</v>
          </cell>
          <cell r="B1202" t="str">
            <v>JASSAL,SIMERJOT K</v>
          </cell>
          <cell r="C1202">
            <v>40653486</v>
          </cell>
          <cell r="D1202">
            <v>106.49</v>
          </cell>
          <cell r="E1202">
            <v>6</v>
          </cell>
          <cell r="F1202">
            <v>638.93999999999994</v>
          </cell>
        </row>
        <row r="1203">
          <cell r="A1203">
            <v>10366962</v>
          </cell>
          <cell r="B1203" t="str">
            <v>CEPEDA,JAVIER ANDRES</v>
          </cell>
          <cell r="C1203">
            <v>40748773</v>
          </cell>
          <cell r="D1203">
            <v>0</v>
          </cell>
          <cell r="E1203">
            <v>8</v>
          </cell>
          <cell r="F1203">
            <v>0</v>
          </cell>
        </row>
        <row r="1204">
          <cell r="A1204">
            <v>10366973</v>
          </cell>
          <cell r="B1204" t="str">
            <v>MINASSIAN,ARPI V</v>
          </cell>
          <cell r="C1204">
            <v>40655955</v>
          </cell>
          <cell r="D1204">
            <v>80.27</v>
          </cell>
          <cell r="E1204">
            <v>24</v>
          </cell>
          <cell r="F1204">
            <v>1926.48</v>
          </cell>
        </row>
        <row r="1205">
          <cell r="A1205">
            <v>10366976</v>
          </cell>
          <cell r="B1205" t="str">
            <v>MINKA,GENEVIEVE MARIE</v>
          </cell>
          <cell r="C1205">
            <v>40655965</v>
          </cell>
          <cell r="D1205">
            <v>59.41</v>
          </cell>
          <cell r="E1205">
            <v>4</v>
          </cell>
          <cell r="F1205">
            <v>237.64</v>
          </cell>
        </row>
        <row r="1206">
          <cell r="A1206">
            <v>10366977</v>
          </cell>
          <cell r="B1206" t="str">
            <v>MINOCHA,JEET</v>
          </cell>
          <cell r="C1206">
            <v>40655961</v>
          </cell>
          <cell r="D1206">
            <v>188.12</v>
          </cell>
          <cell r="E1206">
            <v>8</v>
          </cell>
          <cell r="F1206">
            <v>1504.96</v>
          </cell>
        </row>
        <row r="1207">
          <cell r="A1207">
            <v>10366979</v>
          </cell>
          <cell r="B1207" t="str">
            <v>MINNS,ALICIA B</v>
          </cell>
          <cell r="C1207">
            <v>40655963</v>
          </cell>
          <cell r="D1207">
            <v>79.5</v>
          </cell>
          <cell r="E1207">
            <v>24</v>
          </cell>
          <cell r="F1207">
            <v>1908</v>
          </cell>
        </row>
        <row r="1208">
          <cell r="A1208">
            <v>10366980</v>
          </cell>
          <cell r="B1208" t="str">
            <v>MINOKADEH,ANUSHIRVAN</v>
          </cell>
          <cell r="C1208">
            <v>40655962</v>
          </cell>
          <cell r="D1208">
            <v>86.78</v>
          </cell>
          <cell r="E1208">
            <v>16</v>
          </cell>
          <cell r="F1208">
            <v>1388.48</v>
          </cell>
        </row>
        <row r="1209">
          <cell r="A1209">
            <v>10366987</v>
          </cell>
          <cell r="B1209" t="str">
            <v>MIRACLE,CYNTHIA MARIE</v>
          </cell>
          <cell r="C1209">
            <v>40655978</v>
          </cell>
          <cell r="D1209">
            <v>69.78</v>
          </cell>
          <cell r="E1209">
            <v>10</v>
          </cell>
          <cell r="F1209">
            <v>697.8</v>
          </cell>
        </row>
        <row r="1210">
          <cell r="A1210">
            <v>10366989</v>
          </cell>
          <cell r="B1210" t="str">
            <v>MIRALLES,ARA PAPPENDICK</v>
          </cell>
          <cell r="C1210">
            <v>40655999</v>
          </cell>
          <cell r="D1210">
            <v>62.35</v>
          </cell>
          <cell r="E1210">
            <v>7</v>
          </cell>
          <cell r="F1210">
            <v>436.45</v>
          </cell>
        </row>
        <row r="1211">
          <cell r="A1211">
            <v>10366994</v>
          </cell>
          <cell r="B1211" t="str">
            <v>MIRZA KHANIAN,HELINEH</v>
          </cell>
          <cell r="C1211">
            <v>40655987</v>
          </cell>
          <cell r="D1211">
            <v>59.58</v>
          </cell>
          <cell r="E1211">
            <v>10</v>
          </cell>
          <cell r="F1211">
            <v>595.79999999999995</v>
          </cell>
        </row>
        <row r="1212">
          <cell r="A1212">
            <v>10367000</v>
          </cell>
          <cell r="B1212" t="str">
            <v>MISHRA-OCCHINO,SEEMA SHYAM</v>
          </cell>
          <cell r="C1212">
            <v>40655983</v>
          </cell>
          <cell r="D1212">
            <v>59.22</v>
          </cell>
          <cell r="E1212">
            <v>36</v>
          </cell>
          <cell r="F1212">
            <v>2131.92</v>
          </cell>
        </row>
        <row r="1213">
          <cell r="A1213">
            <v>10367009</v>
          </cell>
          <cell r="B1213" t="str">
            <v>CEPONIS,ARNOLDAS</v>
          </cell>
          <cell r="C1213">
            <v>40656003</v>
          </cell>
          <cell r="D1213">
            <v>73.28</v>
          </cell>
          <cell r="E1213">
            <v>8</v>
          </cell>
          <cell r="F1213">
            <v>586.24</v>
          </cell>
        </row>
        <row r="1214">
          <cell r="A1214">
            <v>10367022</v>
          </cell>
          <cell r="B1214" t="str">
            <v>MIYAMOTO,SHIGEKI</v>
          </cell>
          <cell r="C1214">
            <v>40656018</v>
          </cell>
          <cell r="D1214">
            <v>50.62</v>
          </cell>
          <cell r="E1214">
            <v>48</v>
          </cell>
          <cell r="F1214">
            <v>2429.7599999999998</v>
          </cell>
        </row>
        <row r="1215">
          <cell r="A1215">
            <v>10367034</v>
          </cell>
          <cell r="B1215" t="str">
            <v>KVIATKOVSKY,MILLA JOHANNA</v>
          </cell>
          <cell r="C1215">
            <v>40656038</v>
          </cell>
          <cell r="D1215">
            <v>56.63</v>
          </cell>
          <cell r="E1215">
            <v>8</v>
          </cell>
          <cell r="F1215">
            <v>453.04</v>
          </cell>
        </row>
        <row r="1216">
          <cell r="A1216">
            <v>10367040</v>
          </cell>
          <cell r="B1216" t="str">
            <v>CEDERQUIST,LYNETTE C</v>
          </cell>
          <cell r="C1216">
            <v>40656040</v>
          </cell>
          <cell r="D1216">
            <v>93.39</v>
          </cell>
          <cell r="E1216">
            <v>8</v>
          </cell>
          <cell r="F1216">
            <v>747.12</v>
          </cell>
        </row>
        <row r="1217">
          <cell r="A1217">
            <v>10367046</v>
          </cell>
          <cell r="B1217" t="str">
            <v>MNATZAGANIAN,CHRISTINA L</v>
          </cell>
          <cell r="C1217">
            <v>40656048</v>
          </cell>
          <cell r="D1217">
            <v>67.05</v>
          </cell>
          <cell r="E1217">
            <v>152</v>
          </cell>
          <cell r="F1217">
            <v>10191.6</v>
          </cell>
        </row>
        <row r="1218">
          <cell r="A1218">
            <v>10367052</v>
          </cell>
          <cell r="B1218" t="str">
            <v>MLYNARYK,NICOLE P</v>
          </cell>
          <cell r="C1218">
            <v>40656046</v>
          </cell>
          <cell r="D1218">
            <v>38.93</v>
          </cell>
          <cell r="E1218">
            <v>4</v>
          </cell>
          <cell r="F1218">
            <v>155.72</v>
          </cell>
        </row>
        <row r="1219">
          <cell r="A1219">
            <v>10367058</v>
          </cell>
          <cell r="B1219" t="str">
            <v>MOLINA,ILIANA</v>
          </cell>
          <cell r="C1219">
            <v>40656070</v>
          </cell>
          <cell r="D1219">
            <v>52.81</v>
          </cell>
          <cell r="E1219">
            <v>20</v>
          </cell>
          <cell r="F1219">
            <v>1056.2</v>
          </cell>
        </row>
        <row r="1220">
          <cell r="A1220">
            <v>10367060</v>
          </cell>
          <cell r="B1220" t="str">
            <v>MEDAK,ANTHONY J</v>
          </cell>
          <cell r="C1220">
            <v>40656060</v>
          </cell>
          <cell r="D1220">
            <v>88.6</v>
          </cell>
          <cell r="E1220">
            <v>24</v>
          </cell>
          <cell r="F1220">
            <v>2126.3999999999996</v>
          </cell>
        </row>
        <row r="1221">
          <cell r="A1221">
            <v>10367061</v>
          </cell>
          <cell r="B1221" t="str">
            <v>MOLINSKI,TADEUSZ F</v>
          </cell>
          <cell r="C1221">
            <v>40656096</v>
          </cell>
          <cell r="D1221">
            <v>118.77</v>
          </cell>
          <cell r="E1221">
            <v>16</v>
          </cell>
          <cell r="F1221">
            <v>1900.32</v>
          </cell>
        </row>
        <row r="1222">
          <cell r="A1222">
            <v>10367063</v>
          </cell>
          <cell r="B1222" t="str">
            <v>MOLL,ANGELA MARIE</v>
          </cell>
          <cell r="C1222">
            <v>40656064</v>
          </cell>
          <cell r="D1222">
            <v>154.05000000000001</v>
          </cell>
          <cell r="E1222">
            <v>22</v>
          </cell>
          <cell r="F1222">
            <v>3389.1000000000004</v>
          </cell>
        </row>
        <row r="1223">
          <cell r="A1223">
            <v>10367066</v>
          </cell>
          <cell r="B1223" t="str">
            <v>MOISEENKO,VITALI</v>
          </cell>
          <cell r="C1223">
            <v>40656065</v>
          </cell>
          <cell r="D1223">
            <v>126.01</v>
          </cell>
          <cell r="E1223">
            <v>32</v>
          </cell>
          <cell r="F1223">
            <v>4032.32</v>
          </cell>
        </row>
        <row r="1224">
          <cell r="A1224">
            <v>10367073</v>
          </cell>
          <cell r="B1224" t="str">
            <v>MOLINOLO,ALFREDO A</v>
          </cell>
          <cell r="C1224">
            <v>40656078</v>
          </cell>
          <cell r="D1224">
            <v>73.75</v>
          </cell>
          <cell r="E1224">
            <v>8</v>
          </cell>
          <cell r="F1224">
            <v>590</v>
          </cell>
        </row>
        <row r="1225">
          <cell r="A1225">
            <v>10367077</v>
          </cell>
          <cell r="B1225" t="str">
            <v>MOGHIMI ARAGHI,SASAN</v>
          </cell>
          <cell r="C1225">
            <v>40656082</v>
          </cell>
          <cell r="D1225">
            <v>57.81</v>
          </cell>
          <cell r="E1225">
            <v>8</v>
          </cell>
          <cell r="F1225">
            <v>462.48</v>
          </cell>
        </row>
        <row r="1226">
          <cell r="A1226">
            <v>10367101</v>
          </cell>
          <cell r="B1226" t="str">
            <v>MONTAZERI,MICHAEL ESPOSITO</v>
          </cell>
          <cell r="C1226">
            <v>40656125</v>
          </cell>
          <cell r="D1226">
            <v>89.71</v>
          </cell>
          <cell r="E1226">
            <v>8</v>
          </cell>
          <cell r="F1226">
            <v>717.68</v>
          </cell>
        </row>
        <row r="1227">
          <cell r="A1227">
            <v>10367103</v>
          </cell>
          <cell r="B1227" t="str">
            <v>MONTES,NORMA F</v>
          </cell>
          <cell r="C1227">
            <v>40656116</v>
          </cell>
          <cell r="D1227">
            <v>42.02</v>
          </cell>
          <cell r="E1227">
            <v>30</v>
          </cell>
          <cell r="F1227">
            <v>1260.6000000000001</v>
          </cell>
        </row>
        <row r="1228">
          <cell r="A1228">
            <v>10367110</v>
          </cell>
          <cell r="B1228" t="str">
            <v>JAIN,SHASHI</v>
          </cell>
          <cell r="C1228" t="str">
            <v>(blank)</v>
          </cell>
          <cell r="D1228" t="str">
            <v>(blank)</v>
          </cell>
          <cell r="E1228">
            <v>152</v>
          </cell>
          <cell r="F1228" t="e">
            <v>#VALUE!</v>
          </cell>
        </row>
        <row r="1229">
          <cell r="A1229">
            <v>10367114</v>
          </cell>
          <cell r="B1229" t="str">
            <v>GUAN,DONGLIANG</v>
          </cell>
          <cell r="C1229">
            <v>40647999</v>
          </cell>
          <cell r="D1229">
            <v>26.63</v>
          </cell>
          <cell r="E1229">
            <v>5</v>
          </cell>
          <cell r="F1229">
            <v>133.15</v>
          </cell>
        </row>
        <row r="1230">
          <cell r="A1230">
            <v>10367134</v>
          </cell>
          <cell r="B1230" t="str">
            <v>GUTIERREZ,AIREEN LUGUE</v>
          </cell>
          <cell r="C1230">
            <v>40648031</v>
          </cell>
          <cell r="D1230">
            <v>83.81</v>
          </cell>
          <cell r="E1230">
            <v>16</v>
          </cell>
          <cell r="F1230">
            <v>1340.96</v>
          </cell>
        </row>
        <row r="1231">
          <cell r="A1231">
            <v>10367142</v>
          </cell>
          <cell r="B1231" t="str">
            <v>GOLDSMITH,CARRIE ALDRICH</v>
          </cell>
          <cell r="C1231">
            <v>40648034</v>
          </cell>
          <cell r="D1231">
            <v>33.520000000000003</v>
          </cell>
          <cell r="E1231">
            <v>8</v>
          </cell>
          <cell r="F1231">
            <v>268.16000000000003</v>
          </cell>
        </row>
        <row r="1232">
          <cell r="A1232">
            <v>10367156</v>
          </cell>
          <cell r="B1232" t="str">
            <v>PATEL,EKTA HIMANSHU</v>
          </cell>
          <cell r="C1232">
            <v>40648043</v>
          </cell>
          <cell r="D1232">
            <v>83.81</v>
          </cell>
          <cell r="E1232">
            <v>33</v>
          </cell>
          <cell r="F1232">
            <v>2765.73</v>
          </cell>
        </row>
        <row r="1233">
          <cell r="A1233">
            <v>10367167</v>
          </cell>
          <cell r="B1233" t="str">
            <v>YAN,CAROL HANLU</v>
          </cell>
          <cell r="C1233">
            <v>40648058</v>
          </cell>
          <cell r="D1233">
            <v>70.069999999999993</v>
          </cell>
          <cell r="E1233">
            <v>8</v>
          </cell>
          <cell r="F1233">
            <v>560.55999999999995</v>
          </cell>
        </row>
        <row r="1234">
          <cell r="A1234">
            <v>10367242</v>
          </cell>
          <cell r="B1234" t="str">
            <v>LONG,KANYA CLAUDINE</v>
          </cell>
          <cell r="C1234">
            <v>40648132</v>
          </cell>
          <cell r="D1234">
            <v>46.74</v>
          </cell>
          <cell r="E1234">
            <v>7</v>
          </cell>
          <cell r="F1234">
            <v>327.18</v>
          </cell>
        </row>
        <row r="1235">
          <cell r="A1235">
            <v>10367245</v>
          </cell>
          <cell r="B1235" t="str">
            <v>DEMARIA,ANTHONY N</v>
          </cell>
          <cell r="C1235">
            <v>40650736</v>
          </cell>
          <cell r="D1235">
            <v>228.59</v>
          </cell>
          <cell r="E1235">
            <v>8</v>
          </cell>
          <cell r="F1235">
            <v>1828.72</v>
          </cell>
        </row>
        <row r="1236">
          <cell r="A1236">
            <v>10367248</v>
          </cell>
          <cell r="B1236" t="str">
            <v>DENENBERG,JULIE</v>
          </cell>
          <cell r="C1236">
            <v>40650744</v>
          </cell>
          <cell r="D1236">
            <v>41.6</v>
          </cell>
          <cell r="E1236">
            <v>24</v>
          </cell>
          <cell r="F1236">
            <v>998.40000000000009</v>
          </cell>
        </row>
        <row r="1237">
          <cell r="A1237">
            <v>10367249</v>
          </cell>
          <cell r="B1237" t="str">
            <v>DEMETERCO-BERGGREN,CARLA</v>
          </cell>
          <cell r="C1237">
            <v>40650735</v>
          </cell>
          <cell r="D1237">
            <v>62.64</v>
          </cell>
          <cell r="E1237">
            <v>6</v>
          </cell>
          <cell r="F1237">
            <v>375.84000000000003</v>
          </cell>
        </row>
        <row r="1238">
          <cell r="A1238">
            <v>10367251</v>
          </cell>
          <cell r="B1238" t="str">
            <v>DENG,WEI</v>
          </cell>
          <cell r="C1238">
            <v>40650734</v>
          </cell>
          <cell r="D1238">
            <v>94.74</v>
          </cell>
          <cell r="E1238">
            <v>8</v>
          </cell>
          <cell r="F1238">
            <v>757.92</v>
          </cell>
        </row>
        <row r="1239">
          <cell r="A1239">
            <v>10367259</v>
          </cell>
          <cell r="B1239" t="str">
            <v>DENNIS,EDWARD A</v>
          </cell>
          <cell r="C1239">
            <v>40650762</v>
          </cell>
          <cell r="D1239">
            <v>238.03</v>
          </cell>
          <cell r="E1239">
            <v>56</v>
          </cell>
          <cell r="F1239">
            <v>13329.68</v>
          </cell>
        </row>
        <row r="1240">
          <cell r="A1240">
            <v>10367268</v>
          </cell>
          <cell r="B1240" t="str">
            <v>DAHESH,SAMIRA</v>
          </cell>
          <cell r="C1240">
            <v>40650756</v>
          </cell>
          <cell r="D1240">
            <v>32.17</v>
          </cell>
          <cell r="E1240">
            <v>6</v>
          </cell>
          <cell r="F1240">
            <v>193.02</v>
          </cell>
        </row>
        <row r="1241">
          <cell r="A1241">
            <v>10367269</v>
          </cell>
          <cell r="B1241" t="str">
            <v>DEREUS,JEFFREY E</v>
          </cell>
          <cell r="C1241">
            <v>40650783</v>
          </cell>
          <cell r="D1241">
            <v>72.89</v>
          </cell>
          <cell r="E1241">
            <v>8</v>
          </cell>
          <cell r="F1241">
            <v>583.12</v>
          </cell>
        </row>
        <row r="1242">
          <cell r="A1242">
            <v>10367273</v>
          </cell>
          <cell r="B1242" t="str">
            <v>DESGROSELLIER,JAY S</v>
          </cell>
          <cell r="C1242">
            <v>40650764</v>
          </cell>
          <cell r="D1242">
            <v>49.62</v>
          </cell>
          <cell r="E1242">
            <v>24</v>
          </cell>
          <cell r="F1242">
            <v>1190.8799999999999</v>
          </cell>
        </row>
        <row r="1243">
          <cell r="A1243">
            <v>10367280</v>
          </cell>
          <cell r="B1243" t="str">
            <v>DEVER,JOHN B</v>
          </cell>
          <cell r="C1243">
            <v>40650770</v>
          </cell>
          <cell r="D1243">
            <v>43.39</v>
          </cell>
          <cell r="E1243">
            <v>6</v>
          </cell>
          <cell r="F1243">
            <v>260.34000000000003</v>
          </cell>
        </row>
        <row r="1244">
          <cell r="A1244">
            <v>10367281</v>
          </cell>
          <cell r="B1244" t="str">
            <v>DESPLATS,PAULA A</v>
          </cell>
          <cell r="C1244">
            <v>40650805</v>
          </cell>
          <cell r="D1244">
            <v>71.31</v>
          </cell>
          <cell r="E1244">
            <v>8</v>
          </cell>
          <cell r="F1244">
            <v>570.48</v>
          </cell>
        </row>
        <row r="1245">
          <cell r="A1245">
            <v>10367309</v>
          </cell>
          <cell r="B1245" t="str">
            <v>KHATIBI,BAHAREH</v>
          </cell>
          <cell r="C1245">
            <v>40650814</v>
          </cell>
          <cell r="D1245">
            <v>68.680000000000007</v>
          </cell>
          <cell r="E1245">
            <v>12</v>
          </cell>
          <cell r="F1245">
            <v>824.16000000000008</v>
          </cell>
        </row>
        <row r="1246">
          <cell r="A1246">
            <v>10367310</v>
          </cell>
          <cell r="B1246" t="str">
            <v>DI NARDO,ANNA</v>
          </cell>
          <cell r="C1246">
            <v>40650819</v>
          </cell>
          <cell r="D1246">
            <v>83.81</v>
          </cell>
          <cell r="E1246">
            <v>88</v>
          </cell>
          <cell r="F1246">
            <v>7375.2800000000007</v>
          </cell>
        </row>
        <row r="1247">
          <cell r="A1247">
            <v>10367315</v>
          </cell>
          <cell r="B1247" t="str">
            <v>DIAZ GAY,MARCOS</v>
          </cell>
          <cell r="C1247">
            <v>40650821</v>
          </cell>
          <cell r="D1247">
            <v>24.31</v>
          </cell>
          <cell r="E1247">
            <v>32</v>
          </cell>
          <cell r="F1247">
            <v>777.92</v>
          </cell>
        </row>
        <row r="1248">
          <cell r="A1248">
            <v>10367317</v>
          </cell>
          <cell r="B1248" t="str">
            <v>DEISS,ROBERT GERARD</v>
          </cell>
          <cell r="C1248">
            <v>40650823</v>
          </cell>
          <cell r="D1248">
            <v>71.84</v>
          </cell>
          <cell r="E1248">
            <v>6</v>
          </cell>
          <cell r="F1248">
            <v>431.04</v>
          </cell>
        </row>
        <row r="1249">
          <cell r="A1249">
            <v>10367328</v>
          </cell>
          <cell r="B1249" t="str">
            <v>DIGGLE,KARIN L</v>
          </cell>
          <cell r="C1249">
            <v>40650860</v>
          </cell>
          <cell r="D1249">
            <v>0</v>
          </cell>
          <cell r="E1249">
            <v>8</v>
          </cell>
          <cell r="F1249">
            <v>0</v>
          </cell>
        </row>
        <row r="1250">
          <cell r="A1250">
            <v>10367347</v>
          </cell>
          <cell r="B1250" t="str">
            <v>DIRKES,KERI A</v>
          </cell>
          <cell r="C1250">
            <v>40650872</v>
          </cell>
          <cell r="D1250">
            <v>45.97</v>
          </cell>
          <cell r="E1250">
            <v>16</v>
          </cell>
          <cell r="F1250">
            <v>735.52</v>
          </cell>
        </row>
        <row r="1251">
          <cell r="A1251">
            <v>10367352</v>
          </cell>
          <cell r="B1251" t="str">
            <v>DITTMAN,AMY JO</v>
          </cell>
          <cell r="C1251">
            <v>40650869</v>
          </cell>
          <cell r="D1251">
            <v>44.8</v>
          </cell>
          <cell r="E1251">
            <v>24</v>
          </cell>
          <cell r="F1251">
            <v>1075.1999999999998</v>
          </cell>
        </row>
        <row r="1252">
          <cell r="A1252">
            <v>10367357</v>
          </cell>
          <cell r="B1252" t="str">
            <v>JENKS,JEFFREY DANIEL</v>
          </cell>
          <cell r="C1252">
            <v>40650879</v>
          </cell>
          <cell r="D1252">
            <v>74.69</v>
          </cell>
          <cell r="E1252">
            <v>8</v>
          </cell>
          <cell r="F1252">
            <v>597.52</v>
          </cell>
        </row>
        <row r="1253">
          <cell r="A1253">
            <v>10367358</v>
          </cell>
          <cell r="B1253" t="str">
            <v>DIXON,BRENDA L</v>
          </cell>
          <cell r="C1253">
            <v>40650877</v>
          </cell>
          <cell r="D1253">
            <v>41.53</v>
          </cell>
          <cell r="E1253">
            <v>18</v>
          </cell>
          <cell r="F1253">
            <v>747.54</v>
          </cell>
        </row>
        <row r="1254">
          <cell r="A1254">
            <v>10367359</v>
          </cell>
          <cell r="B1254" t="str">
            <v>DIXON,JACK E</v>
          </cell>
          <cell r="C1254">
            <v>40650901</v>
          </cell>
          <cell r="D1254">
            <v>134.96</v>
          </cell>
          <cell r="E1254">
            <v>40</v>
          </cell>
          <cell r="F1254">
            <v>5398.4000000000005</v>
          </cell>
        </row>
        <row r="1255">
          <cell r="A1255">
            <v>10367360</v>
          </cell>
          <cell r="B1255" t="str">
            <v>DO,JIUN LAP</v>
          </cell>
          <cell r="C1255">
            <v>40650882</v>
          </cell>
          <cell r="D1255">
            <v>92.34</v>
          </cell>
          <cell r="E1255">
            <v>8</v>
          </cell>
          <cell r="F1255">
            <v>738.72</v>
          </cell>
        </row>
        <row r="1256">
          <cell r="A1256">
            <v>10367365</v>
          </cell>
          <cell r="B1256" t="str">
            <v>DOCHERTY,MICHAEL JAMES</v>
          </cell>
          <cell r="C1256">
            <v>40650890</v>
          </cell>
          <cell r="D1256">
            <v>111.24</v>
          </cell>
          <cell r="E1256">
            <v>6</v>
          </cell>
          <cell r="F1256">
            <v>667.43999999999994</v>
          </cell>
        </row>
        <row r="1257">
          <cell r="A1257">
            <v>10367369</v>
          </cell>
          <cell r="B1257" t="str">
            <v>DOHERTY,TAYLOR A</v>
          </cell>
          <cell r="C1257">
            <v>40650910</v>
          </cell>
          <cell r="D1257">
            <v>0</v>
          </cell>
          <cell r="E1257">
            <v>6</v>
          </cell>
          <cell r="F1257">
            <v>0</v>
          </cell>
        </row>
        <row r="1258">
          <cell r="A1258">
            <v>10367377</v>
          </cell>
          <cell r="B1258" t="str">
            <v>DOHIL,MAGDALENE A</v>
          </cell>
          <cell r="C1258">
            <v>40650913</v>
          </cell>
          <cell r="D1258">
            <v>125.18</v>
          </cell>
          <cell r="E1258">
            <v>6</v>
          </cell>
          <cell r="F1258">
            <v>751.08</v>
          </cell>
        </row>
        <row r="1259">
          <cell r="A1259">
            <v>10367388</v>
          </cell>
          <cell r="B1259" t="str">
            <v>JHALA,ULUPI SATYENDRA</v>
          </cell>
          <cell r="C1259">
            <v>40653525</v>
          </cell>
          <cell r="D1259">
            <v>55.7</v>
          </cell>
          <cell r="E1259">
            <v>8</v>
          </cell>
          <cell r="F1259">
            <v>445.6</v>
          </cell>
        </row>
        <row r="1260">
          <cell r="A1260">
            <v>10367390</v>
          </cell>
          <cell r="B1260" t="str">
            <v>JESWANI,SUNIL PARTAB</v>
          </cell>
          <cell r="C1260">
            <v>40653529</v>
          </cell>
          <cell r="D1260">
            <v>120.93</v>
          </cell>
          <cell r="E1260">
            <v>8</v>
          </cell>
          <cell r="F1260">
            <v>967.44</v>
          </cell>
        </row>
        <row r="1261">
          <cell r="A1261">
            <v>10367396</v>
          </cell>
          <cell r="B1261" t="str">
            <v>JI,ZHENGWEI</v>
          </cell>
          <cell r="C1261">
            <v>40653532</v>
          </cell>
          <cell r="D1261">
            <v>34.799999999999997</v>
          </cell>
          <cell r="E1261">
            <v>8</v>
          </cell>
          <cell r="F1261">
            <v>278.39999999999998</v>
          </cell>
        </row>
        <row r="1262">
          <cell r="A1262">
            <v>10367409</v>
          </cell>
          <cell r="B1262" t="str">
            <v>JOHNSON,DIANA LOUISE</v>
          </cell>
          <cell r="C1262">
            <v>40653569</v>
          </cell>
          <cell r="D1262">
            <v>47.54</v>
          </cell>
          <cell r="E1262">
            <v>8</v>
          </cell>
          <cell r="F1262">
            <v>380.32</v>
          </cell>
        </row>
        <row r="1263">
          <cell r="A1263">
            <v>10367418</v>
          </cell>
          <cell r="B1263" t="str">
            <v>JOHNSON,MICHELLE LEE</v>
          </cell>
          <cell r="C1263">
            <v>40653570</v>
          </cell>
          <cell r="D1263">
            <v>98.56</v>
          </cell>
          <cell r="E1263">
            <v>8</v>
          </cell>
          <cell r="F1263">
            <v>788.48</v>
          </cell>
        </row>
        <row r="1264">
          <cell r="A1264">
            <v>10367423</v>
          </cell>
          <cell r="B1264" t="str">
            <v>JOHNSON,SUSIE</v>
          </cell>
          <cell r="C1264">
            <v>40653579</v>
          </cell>
          <cell r="D1264">
            <v>29.76</v>
          </cell>
          <cell r="E1264">
            <v>96</v>
          </cell>
          <cell r="F1264">
            <v>2856.96</v>
          </cell>
        </row>
        <row r="1265">
          <cell r="A1265">
            <v>10367428</v>
          </cell>
          <cell r="B1265" t="str">
            <v>JOINER,WILLIAM J</v>
          </cell>
          <cell r="C1265">
            <v>40653581</v>
          </cell>
          <cell r="D1265">
            <v>53.02</v>
          </cell>
          <cell r="E1265">
            <v>56</v>
          </cell>
          <cell r="F1265">
            <v>2969.1200000000003</v>
          </cell>
        </row>
        <row r="1266">
          <cell r="A1266">
            <v>10367430</v>
          </cell>
          <cell r="B1266" t="str">
            <v>JOLIVALT,CORINNE G</v>
          </cell>
          <cell r="C1266">
            <v>40653585</v>
          </cell>
          <cell r="D1266">
            <v>53.69</v>
          </cell>
          <cell r="E1266">
            <v>12</v>
          </cell>
          <cell r="F1266">
            <v>644.28</v>
          </cell>
        </row>
        <row r="1267">
          <cell r="A1267">
            <v>10367436</v>
          </cell>
          <cell r="B1267" t="str">
            <v>GLOUDE,NICHOLAS JOSEPH</v>
          </cell>
          <cell r="C1267">
            <v>40653595</v>
          </cell>
          <cell r="D1267">
            <v>53.35</v>
          </cell>
          <cell r="E1267">
            <v>8</v>
          </cell>
          <cell r="F1267">
            <v>426.8</v>
          </cell>
        </row>
        <row r="1268">
          <cell r="A1268">
            <v>10367436</v>
          </cell>
          <cell r="B1268" t="str">
            <v>GLOUDE,NICHOLAS JOSEPH</v>
          </cell>
          <cell r="C1268" t="str">
            <v>(blank)</v>
          </cell>
          <cell r="D1268" t="str">
            <v>(blank)</v>
          </cell>
          <cell r="E1268">
            <v>24</v>
          </cell>
          <cell r="F1268" t="e">
            <v>#VALUE!</v>
          </cell>
        </row>
        <row r="1269">
          <cell r="A1269">
            <v>10367444</v>
          </cell>
          <cell r="B1269" t="str">
            <v>JONES,MARILYN C</v>
          </cell>
          <cell r="C1269">
            <v>40653601</v>
          </cell>
          <cell r="D1269">
            <v>137.21</v>
          </cell>
          <cell r="E1269">
            <v>8</v>
          </cell>
          <cell r="F1269">
            <v>1097.68</v>
          </cell>
        </row>
        <row r="1270">
          <cell r="A1270">
            <v>10367454</v>
          </cell>
          <cell r="B1270" t="str">
            <v>JONES,YING Z</v>
          </cell>
          <cell r="C1270">
            <v>40653610</v>
          </cell>
          <cell r="D1270">
            <v>41.41</v>
          </cell>
          <cell r="E1270">
            <v>8</v>
          </cell>
          <cell r="F1270">
            <v>331.28</v>
          </cell>
        </row>
        <row r="1271">
          <cell r="A1271">
            <v>10367458</v>
          </cell>
          <cell r="B1271" t="str">
            <v>GUITTARD,JESSE ALBERT</v>
          </cell>
          <cell r="C1271">
            <v>40653616</v>
          </cell>
          <cell r="D1271">
            <v>53.6</v>
          </cell>
          <cell r="E1271">
            <v>5</v>
          </cell>
          <cell r="F1271">
            <v>268</v>
          </cell>
        </row>
        <row r="1272">
          <cell r="A1272">
            <v>10367459</v>
          </cell>
          <cell r="B1272" t="str">
            <v>JERBAN,SAEED</v>
          </cell>
          <cell r="C1272">
            <v>40653622</v>
          </cell>
          <cell r="D1272">
            <v>29.9</v>
          </cell>
          <cell r="E1272">
            <v>64</v>
          </cell>
          <cell r="F1272">
            <v>1913.6</v>
          </cell>
        </row>
        <row r="1273">
          <cell r="A1273">
            <v>10367466</v>
          </cell>
          <cell r="B1273" t="str">
            <v>CHANG,LEON CHI</v>
          </cell>
          <cell r="C1273">
            <v>40653627</v>
          </cell>
          <cell r="D1273">
            <v>80.56</v>
          </cell>
          <cell r="E1273">
            <v>16</v>
          </cell>
          <cell r="F1273">
            <v>1288.96</v>
          </cell>
        </row>
        <row r="1274">
          <cell r="A1274">
            <v>10367468</v>
          </cell>
          <cell r="B1274" t="str">
            <v>CHANG,JOHANNA CHI</v>
          </cell>
          <cell r="C1274">
            <v>40653628</v>
          </cell>
          <cell r="D1274">
            <v>62.64</v>
          </cell>
          <cell r="E1274">
            <v>6</v>
          </cell>
          <cell r="F1274">
            <v>375.84000000000003</v>
          </cell>
        </row>
        <row r="1275">
          <cell r="A1275">
            <v>10367472</v>
          </cell>
          <cell r="B1275" t="str">
            <v>CHOUDHURY,BISWA PRONAB</v>
          </cell>
          <cell r="C1275">
            <v>40653629</v>
          </cell>
          <cell r="D1275">
            <v>59.1</v>
          </cell>
          <cell r="E1275">
            <v>32</v>
          </cell>
          <cell r="F1275">
            <v>1891.2</v>
          </cell>
        </row>
        <row r="1276">
          <cell r="A1276">
            <v>10367473</v>
          </cell>
          <cell r="B1276" t="str">
            <v>CHANG,JOHN TZU-YU</v>
          </cell>
          <cell r="C1276">
            <v>40653656</v>
          </cell>
          <cell r="D1276">
            <v>0</v>
          </cell>
          <cell r="E1276">
            <v>8</v>
          </cell>
          <cell r="F1276">
            <v>0</v>
          </cell>
        </row>
        <row r="1277">
          <cell r="A1277">
            <v>10367474</v>
          </cell>
          <cell r="B1277" t="str">
            <v>CHOUEIRI,MICHEL</v>
          </cell>
          <cell r="C1277">
            <v>40653642</v>
          </cell>
          <cell r="D1277">
            <v>80.459999999999994</v>
          </cell>
          <cell r="E1277">
            <v>8</v>
          </cell>
          <cell r="F1277">
            <v>643.67999999999995</v>
          </cell>
        </row>
        <row r="1278">
          <cell r="A1278">
            <v>10367478</v>
          </cell>
          <cell r="B1278" t="str">
            <v>JOSHI,WEENA ERIN</v>
          </cell>
          <cell r="C1278">
            <v>40653637</v>
          </cell>
          <cell r="D1278">
            <v>53.35</v>
          </cell>
          <cell r="E1278">
            <v>15</v>
          </cell>
          <cell r="F1278">
            <v>800.25</v>
          </cell>
        </row>
        <row r="1279">
          <cell r="A1279">
            <v>10367479</v>
          </cell>
          <cell r="B1279" t="str">
            <v>JUAREZ,REINA</v>
          </cell>
          <cell r="C1279">
            <v>40653634</v>
          </cell>
          <cell r="D1279">
            <v>89.33</v>
          </cell>
          <cell r="E1279">
            <v>8</v>
          </cell>
          <cell r="F1279">
            <v>714.64</v>
          </cell>
        </row>
        <row r="1280">
          <cell r="A1280">
            <v>10367482</v>
          </cell>
          <cell r="B1280" t="str">
            <v>JU,WONKYU</v>
          </cell>
          <cell r="C1280">
            <v>40653638</v>
          </cell>
          <cell r="D1280">
            <v>60.73</v>
          </cell>
          <cell r="E1280">
            <v>88</v>
          </cell>
          <cell r="F1280">
            <v>5344.24</v>
          </cell>
        </row>
        <row r="1281">
          <cell r="A1281">
            <v>10367485</v>
          </cell>
          <cell r="B1281" t="str">
            <v>JOSHI,SHWETA</v>
          </cell>
          <cell r="C1281">
            <v>40653644</v>
          </cell>
          <cell r="D1281">
            <v>42.82</v>
          </cell>
          <cell r="E1281">
            <v>8</v>
          </cell>
          <cell r="F1281">
            <v>342.56</v>
          </cell>
        </row>
        <row r="1282">
          <cell r="A1282">
            <v>10367486</v>
          </cell>
          <cell r="B1282" t="str">
            <v>JOSHUA,JISHA K</v>
          </cell>
          <cell r="C1282">
            <v>40653646</v>
          </cell>
          <cell r="D1282">
            <v>70.11</v>
          </cell>
          <cell r="E1282">
            <v>8</v>
          </cell>
          <cell r="F1282">
            <v>560.88</v>
          </cell>
        </row>
        <row r="1283">
          <cell r="A1283">
            <v>10367510</v>
          </cell>
          <cell r="B1283" t="str">
            <v>BENJIRA,TARIK</v>
          </cell>
          <cell r="C1283">
            <v>40653672</v>
          </cell>
          <cell r="D1283">
            <v>40.15</v>
          </cell>
          <cell r="E1283">
            <v>48</v>
          </cell>
          <cell r="F1283">
            <v>1927.1999999999998</v>
          </cell>
        </row>
        <row r="1284">
          <cell r="A1284">
            <v>10367519</v>
          </cell>
          <cell r="B1284" t="str">
            <v>BOLES,SARAH G</v>
          </cell>
          <cell r="C1284">
            <v>40656128</v>
          </cell>
          <cell r="D1284">
            <v>65.8</v>
          </cell>
          <cell r="E1284">
            <v>8</v>
          </cell>
          <cell r="F1284">
            <v>526.4</v>
          </cell>
        </row>
        <row r="1285">
          <cell r="A1285">
            <v>10367522</v>
          </cell>
          <cell r="B1285" t="str">
            <v>MOODLEY,AMARAN</v>
          </cell>
          <cell r="C1285">
            <v>40656138</v>
          </cell>
          <cell r="D1285">
            <v>91</v>
          </cell>
          <cell r="E1285">
            <v>8</v>
          </cell>
          <cell r="F1285">
            <v>728</v>
          </cell>
        </row>
        <row r="1286">
          <cell r="A1286">
            <v>10367531</v>
          </cell>
          <cell r="B1286" t="str">
            <v>MOORE,BRADLEY S</v>
          </cell>
          <cell r="C1286">
            <v>40656164</v>
          </cell>
          <cell r="D1286">
            <v>137.4</v>
          </cell>
          <cell r="E1286">
            <v>16</v>
          </cell>
          <cell r="F1286">
            <v>2198.4</v>
          </cell>
        </row>
        <row r="1287">
          <cell r="A1287">
            <v>10367532</v>
          </cell>
          <cell r="B1287" t="str">
            <v>MOORE,DAVID J</v>
          </cell>
          <cell r="C1287">
            <v>40656142</v>
          </cell>
          <cell r="D1287">
            <v>94.49</v>
          </cell>
          <cell r="E1287">
            <v>24</v>
          </cell>
          <cell r="F1287">
            <v>2267.7599999999998</v>
          </cell>
        </row>
        <row r="1288">
          <cell r="A1288">
            <v>10367538</v>
          </cell>
          <cell r="B1288" t="str">
            <v>MOORE,JOHN W</v>
          </cell>
          <cell r="C1288">
            <v>40656143</v>
          </cell>
          <cell r="D1288">
            <v>162.26</v>
          </cell>
          <cell r="E1288">
            <v>56</v>
          </cell>
          <cell r="F1288">
            <v>9086.56</v>
          </cell>
        </row>
        <row r="1289">
          <cell r="A1289">
            <v>10367539</v>
          </cell>
          <cell r="B1289" t="str">
            <v>MOORE,LUCY DALTON</v>
          </cell>
          <cell r="C1289">
            <v>40656145</v>
          </cell>
          <cell r="D1289">
            <v>94.08</v>
          </cell>
          <cell r="E1289">
            <v>8</v>
          </cell>
          <cell r="F1289">
            <v>752.64</v>
          </cell>
        </row>
        <row r="1290">
          <cell r="A1290">
            <v>10367539</v>
          </cell>
          <cell r="B1290" t="str">
            <v>MOORE,LUCY DALTON</v>
          </cell>
          <cell r="C1290" t="str">
            <v>(blank)</v>
          </cell>
          <cell r="D1290" t="str">
            <v>(blank)</v>
          </cell>
          <cell r="E1290">
            <v>4</v>
          </cell>
          <cell r="F1290" t="e">
            <v>#VALUE!</v>
          </cell>
        </row>
        <row r="1291">
          <cell r="A1291">
            <v>10367546</v>
          </cell>
          <cell r="B1291" t="str">
            <v>JIMENEZ,ALICE JULIETH</v>
          </cell>
          <cell r="C1291">
            <v>40656149</v>
          </cell>
          <cell r="D1291">
            <v>51.75</v>
          </cell>
          <cell r="E1291">
            <v>18</v>
          </cell>
          <cell r="F1291">
            <v>931.5</v>
          </cell>
        </row>
        <row r="1292">
          <cell r="A1292">
            <v>10367548</v>
          </cell>
          <cell r="B1292" t="str">
            <v>GUPTA,VINEET</v>
          </cell>
          <cell r="C1292">
            <v>40656157</v>
          </cell>
          <cell r="D1292">
            <v>110.44</v>
          </cell>
          <cell r="E1292">
            <v>8</v>
          </cell>
          <cell r="F1292">
            <v>883.52</v>
          </cell>
        </row>
        <row r="1293">
          <cell r="A1293">
            <v>10367549</v>
          </cell>
          <cell r="B1293" t="str">
            <v>MORAN,CHRISTINE LUCIANA</v>
          </cell>
          <cell r="C1293">
            <v>40656158</v>
          </cell>
          <cell r="D1293">
            <v>64.66</v>
          </cell>
          <cell r="E1293">
            <v>8</v>
          </cell>
          <cell r="F1293">
            <v>517.28</v>
          </cell>
        </row>
        <row r="1294">
          <cell r="A1294">
            <v>10367555</v>
          </cell>
          <cell r="B1294" t="str">
            <v>MORGAN,ERIN ELIZABETH</v>
          </cell>
          <cell r="C1294">
            <v>40656170</v>
          </cell>
          <cell r="D1294">
            <v>47.75</v>
          </cell>
          <cell r="E1294">
            <v>28</v>
          </cell>
          <cell r="F1294">
            <v>1337</v>
          </cell>
        </row>
        <row r="1295">
          <cell r="A1295">
            <v>10367572</v>
          </cell>
          <cell r="B1295" t="str">
            <v>MONTIGNY,MONIQUE SUZANNE</v>
          </cell>
          <cell r="C1295">
            <v>40656181</v>
          </cell>
          <cell r="D1295">
            <v>49.52</v>
          </cell>
          <cell r="E1295">
            <v>8</v>
          </cell>
          <cell r="F1295">
            <v>396.16</v>
          </cell>
        </row>
        <row r="1296">
          <cell r="A1296">
            <v>10367576</v>
          </cell>
          <cell r="B1296" t="str">
            <v>MORLETT PAREDES,ALEJANDRA</v>
          </cell>
          <cell r="C1296">
            <v>40656199</v>
          </cell>
          <cell r="D1296">
            <v>27.52</v>
          </cell>
          <cell r="E1296">
            <v>40</v>
          </cell>
          <cell r="F1296">
            <v>1100.8</v>
          </cell>
        </row>
        <row r="1297">
          <cell r="A1297">
            <v>10367578</v>
          </cell>
          <cell r="B1297" t="str">
            <v>MORN,CASSANDRA BROOKE</v>
          </cell>
          <cell r="C1297">
            <v>40656188</v>
          </cell>
          <cell r="D1297">
            <v>69.78</v>
          </cell>
          <cell r="E1297">
            <v>8</v>
          </cell>
          <cell r="F1297">
            <v>558.24</v>
          </cell>
        </row>
        <row r="1298">
          <cell r="A1298">
            <v>10367583</v>
          </cell>
          <cell r="B1298" t="str">
            <v>MORELLO,CANDIS M</v>
          </cell>
          <cell r="C1298">
            <v>40656196</v>
          </cell>
          <cell r="D1298">
            <v>123.32</v>
          </cell>
          <cell r="E1298">
            <v>16</v>
          </cell>
          <cell r="F1298">
            <v>1973.12</v>
          </cell>
        </row>
        <row r="1299">
          <cell r="A1299">
            <v>10367586</v>
          </cell>
          <cell r="B1299" t="str">
            <v>MORRIS,TIMOTHY A</v>
          </cell>
          <cell r="C1299">
            <v>40656209</v>
          </cell>
          <cell r="D1299">
            <v>104.6</v>
          </cell>
          <cell r="E1299">
            <v>8</v>
          </cell>
          <cell r="F1299">
            <v>836.8</v>
          </cell>
        </row>
        <row r="1300">
          <cell r="A1300">
            <v>10367596</v>
          </cell>
          <cell r="B1300" t="str">
            <v>LESPERANCE,JACQUELINE M</v>
          </cell>
          <cell r="C1300">
            <v>40712141</v>
          </cell>
          <cell r="D1300">
            <v>36.200000000000003</v>
          </cell>
          <cell r="E1300">
            <v>16</v>
          </cell>
          <cell r="F1300">
            <v>579.20000000000005</v>
          </cell>
        </row>
        <row r="1301">
          <cell r="A1301">
            <v>10367597</v>
          </cell>
          <cell r="B1301" t="str">
            <v>LESSER,DANIEL J</v>
          </cell>
          <cell r="C1301">
            <v>40656218</v>
          </cell>
          <cell r="D1301">
            <v>75.959999999999994</v>
          </cell>
          <cell r="E1301">
            <v>8</v>
          </cell>
          <cell r="F1301">
            <v>607.67999999999995</v>
          </cell>
        </row>
        <row r="1302">
          <cell r="A1302">
            <v>10367609</v>
          </cell>
          <cell r="B1302" t="str">
            <v>MOSTAMAND,FRAIDOON</v>
          </cell>
          <cell r="C1302">
            <v>40656246</v>
          </cell>
          <cell r="D1302">
            <v>64.09</v>
          </cell>
          <cell r="E1302">
            <v>24</v>
          </cell>
          <cell r="F1302">
            <v>1538.16</v>
          </cell>
        </row>
        <row r="1303">
          <cell r="A1303">
            <v>10367616</v>
          </cell>
          <cell r="B1303" t="str">
            <v>MODIR,ROYYA</v>
          </cell>
          <cell r="C1303">
            <v>40656244</v>
          </cell>
          <cell r="D1303">
            <v>94.49</v>
          </cell>
          <cell r="E1303">
            <v>24</v>
          </cell>
          <cell r="F1303">
            <v>2267.7599999999998</v>
          </cell>
        </row>
        <row r="1304">
          <cell r="A1304">
            <v>10367624</v>
          </cell>
          <cell r="B1304" t="str">
            <v>MOYO,STEVEN</v>
          </cell>
          <cell r="C1304">
            <v>40656249</v>
          </cell>
          <cell r="D1304">
            <v>56.63</v>
          </cell>
          <cell r="E1304">
            <v>8</v>
          </cell>
          <cell r="F1304">
            <v>453.04</v>
          </cell>
        </row>
        <row r="1305">
          <cell r="A1305">
            <v>10367632</v>
          </cell>
          <cell r="B1305" t="str">
            <v>MUBARAK,SCOTT J</v>
          </cell>
          <cell r="C1305">
            <v>40656260</v>
          </cell>
          <cell r="D1305">
            <v>219.73</v>
          </cell>
          <cell r="E1305">
            <v>5</v>
          </cell>
          <cell r="F1305">
            <v>1098.6499999999999</v>
          </cell>
        </row>
        <row r="1306">
          <cell r="A1306">
            <v>10367648</v>
          </cell>
          <cell r="B1306" t="str">
            <v>LIU,CHENYU</v>
          </cell>
          <cell r="C1306">
            <v>40648134</v>
          </cell>
          <cell r="D1306">
            <v>25.65</v>
          </cell>
          <cell r="E1306">
            <v>8</v>
          </cell>
          <cell r="F1306">
            <v>205.2</v>
          </cell>
        </row>
        <row r="1307">
          <cell r="A1307">
            <v>10367677</v>
          </cell>
          <cell r="B1307" t="str">
            <v>WEAVER,JESSICA LEE</v>
          </cell>
          <cell r="C1307">
            <v>40648167</v>
          </cell>
          <cell r="D1307">
            <v>81.03</v>
          </cell>
          <cell r="E1307">
            <v>88</v>
          </cell>
          <cell r="F1307">
            <v>7130.64</v>
          </cell>
        </row>
        <row r="1308">
          <cell r="A1308">
            <v>10367683</v>
          </cell>
          <cell r="B1308" t="str">
            <v>MUELLER,DANA MICHELLE</v>
          </cell>
          <cell r="C1308">
            <v>40648187</v>
          </cell>
          <cell r="D1308">
            <v>73.75</v>
          </cell>
          <cell r="E1308">
            <v>8</v>
          </cell>
          <cell r="F1308">
            <v>590</v>
          </cell>
        </row>
        <row r="1309">
          <cell r="A1309">
            <v>10367693</v>
          </cell>
          <cell r="B1309" t="str">
            <v>LEE,HAEWON</v>
          </cell>
          <cell r="C1309">
            <v>40648185</v>
          </cell>
          <cell r="D1309">
            <v>50.62</v>
          </cell>
          <cell r="E1309">
            <v>8</v>
          </cell>
          <cell r="F1309">
            <v>404.96</v>
          </cell>
        </row>
        <row r="1310">
          <cell r="A1310">
            <v>10367724</v>
          </cell>
          <cell r="B1310" t="str">
            <v>ANDRES,ALLEN MARIANO</v>
          </cell>
          <cell r="C1310">
            <v>40648213</v>
          </cell>
          <cell r="D1310">
            <v>43.09</v>
          </cell>
          <cell r="E1310">
            <v>8</v>
          </cell>
          <cell r="F1310">
            <v>344.72</v>
          </cell>
        </row>
        <row r="1311">
          <cell r="A1311">
            <v>10367786</v>
          </cell>
          <cell r="B1311" t="str">
            <v>DOLBECK,LEEANN MARIE</v>
          </cell>
          <cell r="C1311">
            <v>40650896</v>
          </cell>
          <cell r="D1311">
            <v>31.13</v>
          </cell>
          <cell r="E1311">
            <v>8</v>
          </cell>
          <cell r="F1311">
            <v>249.04</v>
          </cell>
        </row>
        <row r="1312">
          <cell r="A1312">
            <v>10367794</v>
          </cell>
          <cell r="B1312" t="str">
            <v>ROMERO,SALLY ANN DOMINICK</v>
          </cell>
          <cell r="C1312">
            <v>40717104</v>
          </cell>
          <cell r="D1312">
            <v>36.78</v>
          </cell>
          <cell r="E1312">
            <v>8</v>
          </cell>
          <cell r="F1312">
            <v>294.24</v>
          </cell>
        </row>
        <row r="1313">
          <cell r="A1313">
            <v>10367801</v>
          </cell>
          <cell r="B1313" t="str">
            <v>DON,MICHELLE DEBORAH</v>
          </cell>
          <cell r="C1313">
            <v>40650924</v>
          </cell>
          <cell r="D1313">
            <v>125</v>
          </cell>
          <cell r="E1313">
            <v>48</v>
          </cell>
          <cell r="F1313">
            <v>6000</v>
          </cell>
        </row>
        <row r="1314">
          <cell r="A1314">
            <v>10367807</v>
          </cell>
          <cell r="B1314" t="str">
            <v>DONOFRIO-ODMANN,JOY JOELLE</v>
          </cell>
          <cell r="C1314">
            <v>40650935</v>
          </cell>
          <cell r="D1314">
            <v>68.680000000000007</v>
          </cell>
          <cell r="E1314">
            <v>7</v>
          </cell>
          <cell r="F1314">
            <v>480.76000000000005</v>
          </cell>
        </row>
        <row r="1315">
          <cell r="A1315">
            <v>10367810</v>
          </cell>
          <cell r="B1315" t="str">
            <v>DORE,KIM BOHEMIE</v>
          </cell>
          <cell r="C1315">
            <v>40650932</v>
          </cell>
          <cell r="D1315">
            <v>37.549999999999997</v>
          </cell>
          <cell r="E1315">
            <v>32</v>
          </cell>
          <cell r="F1315">
            <v>1201.5999999999999</v>
          </cell>
        </row>
        <row r="1316">
          <cell r="A1316">
            <v>10367815</v>
          </cell>
          <cell r="B1316" t="str">
            <v>DORRESTEIN,PIETER C</v>
          </cell>
          <cell r="C1316">
            <v>40650963</v>
          </cell>
          <cell r="D1316">
            <v>143.68</v>
          </cell>
          <cell r="E1316">
            <v>16</v>
          </cell>
          <cell r="F1316">
            <v>2298.88</v>
          </cell>
        </row>
        <row r="1317">
          <cell r="A1317">
            <v>10367817</v>
          </cell>
          <cell r="B1317" t="str">
            <v>DORSCHNER,ROBERT A</v>
          </cell>
          <cell r="C1317">
            <v>40650943</v>
          </cell>
          <cell r="D1317">
            <v>88.61</v>
          </cell>
          <cell r="E1317">
            <v>8</v>
          </cell>
          <cell r="F1317">
            <v>708.88</v>
          </cell>
        </row>
        <row r="1318">
          <cell r="A1318">
            <v>10367818</v>
          </cell>
          <cell r="B1318" t="str">
            <v>DORROS,STEPHEN MARTIN</v>
          </cell>
          <cell r="C1318">
            <v>40650946</v>
          </cell>
          <cell r="D1318">
            <v>187.36</v>
          </cell>
          <cell r="E1318">
            <v>8</v>
          </cell>
          <cell r="F1318">
            <v>1498.88</v>
          </cell>
        </row>
        <row r="1319">
          <cell r="A1319">
            <v>10367821</v>
          </cell>
          <cell r="B1319" t="str">
            <v>DOSHI,AMI PRAFUL</v>
          </cell>
          <cell r="C1319">
            <v>40650945</v>
          </cell>
          <cell r="D1319">
            <v>65.8</v>
          </cell>
          <cell r="E1319">
            <v>7</v>
          </cell>
          <cell r="F1319">
            <v>460.59999999999997</v>
          </cell>
        </row>
        <row r="1320">
          <cell r="A1320">
            <v>10367824</v>
          </cell>
          <cell r="B1320" t="str">
            <v>DOSSET,MAGALIE FABIENNE</v>
          </cell>
          <cell r="C1320">
            <v>40650948</v>
          </cell>
          <cell r="D1320">
            <v>27.49</v>
          </cell>
          <cell r="E1320">
            <v>7</v>
          </cell>
          <cell r="F1320">
            <v>192.42999999999998</v>
          </cell>
        </row>
        <row r="1321">
          <cell r="A1321">
            <v>10367825</v>
          </cell>
          <cell r="B1321" t="str">
            <v>DOUCET,JAY J</v>
          </cell>
          <cell r="C1321">
            <v>40650952</v>
          </cell>
          <cell r="D1321">
            <v>129.5</v>
          </cell>
          <cell r="E1321">
            <v>8</v>
          </cell>
          <cell r="F1321">
            <v>1036</v>
          </cell>
        </row>
        <row r="1322">
          <cell r="A1322">
            <v>10367828</v>
          </cell>
          <cell r="B1322" t="str">
            <v>DELAY,LAURIANE JOELLE JANE</v>
          </cell>
          <cell r="C1322">
            <v>40650960</v>
          </cell>
          <cell r="D1322">
            <v>26.63</v>
          </cell>
          <cell r="E1322">
            <v>16</v>
          </cell>
          <cell r="F1322">
            <v>426.08</v>
          </cell>
        </row>
        <row r="1323">
          <cell r="A1323">
            <v>10367836</v>
          </cell>
          <cell r="B1323" t="str">
            <v>DOWDY,STEVEN F</v>
          </cell>
          <cell r="C1323">
            <v>40650974</v>
          </cell>
          <cell r="D1323">
            <v>108.29</v>
          </cell>
          <cell r="E1323">
            <v>64</v>
          </cell>
          <cell r="F1323">
            <v>6930.56</v>
          </cell>
        </row>
        <row r="1324">
          <cell r="A1324">
            <v>10367843</v>
          </cell>
          <cell r="B1324" t="str">
            <v>DOWNS,NANCY SWERDLOW</v>
          </cell>
          <cell r="C1324">
            <v>40650973</v>
          </cell>
          <cell r="D1324">
            <v>95.55</v>
          </cell>
          <cell r="E1324">
            <v>15</v>
          </cell>
          <cell r="F1324">
            <v>1433.25</v>
          </cell>
        </row>
        <row r="1325">
          <cell r="A1325">
            <v>10367857</v>
          </cell>
          <cell r="B1325" t="str">
            <v>DREGER,NICHOLAS J</v>
          </cell>
          <cell r="C1325">
            <v>40650983</v>
          </cell>
          <cell r="D1325">
            <v>35.04</v>
          </cell>
          <cell r="E1325">
            <v>32</v>
          </cell>
          <cell r="F1325">
            <v>1121.28</v>
          </cell>
        </row>
        <row r="1326">
          <cell r="A1326">
            <v>10367883</v>
          </cell>
          <cell r="B1326" t="str">
            <v>DU,JIANG</v>
          </cell>
          <cell r="C1326">
            <v>40651046</v>
          </cell>
          <cell r="D1326">
            <v>0</v>
          </cell>
          <cell r="E1326">
            <v>8</v>
          </cell>
          <cell r="F1326">
            <v>0</v>
          </cell>
        </row>
        <row r="1327">
          <cell r="A1327">
            <v>10367900</v>
          </cell>
          <cell r="B1327" t="str">
            <v>DULAI,PARAMBIR SINGH</v>
          </cell>
          <cell r="C1327">
            <v>40651040</v>
          </cell>
          <cell r="D1327">
            <v>79.239999999999995</v>
          </cell>
          <cell r="E1327">
            <v>8</v>
          </cell>
          <cell r="F1327">
            <v>633.91999999999996</v>
          </cell>
        </row>
        <row r="1328">
          <cell r="A1328">
            <v>10367900</v>
          </cell>
          <cell r="B1328" t="str">
            <v>DULAI,PARAMBIR SINGH</v>
          </cell>
          <cell r="C1328">
            <v>40663894</v>
          </cell>
          <cell r="D1328">
            <v>0</v>
          </cell>
          <cell r="E1328">
            <v>8</v>
          </cell>
          <cell r="F1328">
            <v>0</v>
          </cell>
        </row>
        <row r="1329">
          <cell r="A1329">
            <v>10367911</v>
          </cell>
          <cell r="B1329" t="str">
            <v>DUMMER,KIRSTEN BOURKE</v>
          </cell>
          <cell r="C1329">
            <v>40651045</v>
          </cell>
          <cell r="D1329">
            <v>82.42</v>
          </cell>
          <cell r="E1329">
            <v>8</v>
          </cell>
          <cell r="F1329">
            <v>659.36</v>
          </cell>
        </row>
        <row r="1330">
          <cell r="A1330">
            <v>10367915</v>
          </cell>
          <cell r="B1330" t="str">
            <v>DA SILVA,MARCIA</v>
          </cell>
          <cell r="C1330">
            <v>40651063</v>
          </cell>
          <cell r="D1330">
            <v>31.61</v>
          </cell>
          <cell r="E1330">
            <v>8</v>
          </cell>
          <cell r="F1330">
            <v>252.88</v>
          </cell>
        </row>
        <row r="1331">
          <cell r="A1331">
            <v>10367922</v>
          </cell>
          <cell r="B1331" t="str">
            <v>KADER,ANDREW KARIM</v>
          </cell>
          <cell r="C1331">
            <v>40653681</v>
          </cell>
          <cell r="D1331">
            <v>102.73</v>
          </cell>
          <cell r="E1331">
            <v>8</v>
          </cell>
          <cell r="F1331">
            <v>821.84</v>
          </cell>
        </row>
        <row r="1332">
          <cell r="A1332">
            <v>10367924</v>
          </cell>
          <cell r="B1332" t="str">
            <v>KADO,DEBORAH M</v>
          </cell>
          <cell r="C1332">
            <v>40653703</v>
          </cell>
          <cell r="D1332">
            <v>0</v>
          </cell>
          <cell r="E1332">
            <v>8</v>
          </cell>
          <cell r="F1332">
            <v>0</v>
          </cell>
        </row>
        <row r="1333">
          <cell r="A1333">
            <v>10367932</v>
          </cell>
          <cell r="B1333" t="str">
            <v>VITALE,KENNETH C</v>
          </cell>
          <cell r="C1333">
            <v>40653691</v>
          </cell>
          <cell r="D1333">
            <v>65.8</v>
          </cell>
          <cell r="E1333">
            <v>8</v>
          </cell>
          <cell r="F1333">
            <v>526.4</v>
          </cell>
        </row>
        <row r="1334">
          <cell r="A1334">
            <v>10367932</v>
          </cell>
          <cell r="B1334" t="str">
            <v>VITALE,KENNETH C</v>
          </cell>
          <cell r="C1334">
            <v>40737977</v>
          </cell>
          <cell r="D1334">
            <v>0</v>
          </cell>
          <cell r="E1334">
            <v>8</v>
          </cell>
          <cell r="F1334">
            <v>0</v>
          </cell>
        </row>
        <row r="1335">
          <cell r="A1335">
            <v>10367935</v>
          </cell>
          <cell r="B1335" t="str">
            <v>KAHN,ANDREW MITCHELL</v>
          </cell>
          <cell r="C1335">
            <v>40653704</v>
          </cell>
          <cell r="D1335">
            <v>114.94</v>
          </cell>
          <cell r="E1335">
            <v>8</v>
          </cell>
          <cell r="F1335">
            <v>919.52</v>
          </cell>
        </row>
        <row r="1336">
          <cell r="A1336">
            <v>10367937</v>
          </cell>
          <cell r="B1336" t="str">
            <v>KAHN,CHRISTOPHER ALAN</v>
          </cell>
          <cell r="C1336">
            <v>40653697</v>
          </cell>
          <cell r="D1336">
            <v>88.6</v>
          </cell>
          <cell r="E1336">
            <v>16</v>
          </cell>
          <cell r="F1336">
            <v>1417.6</v>
          </cell>
        </row>
        <row r="1337">
          <cell r="A1337">
            <v>10367949</v>
          </cell>
          <cell r="B1337" t="str">
            <v>KALICHMAN,MICHAEL W</v>
          </cell>
          <cell r="C1337">
            <v>40653717</v>
          </cell>
          <cell r="D1337">
            <v>100.57</v>
          </cell>
          <cell r="E1337">
            <v>8</v>
          </cell>
          <cell r="F1337">
            <v>804.56</v>
          </cell>
        </row>
        <row r="1338">
          <cell r="A1338">
            <v>10367960</v>
          </cell>
          <cell r="B1338" t="str">
            <v>IEMOLO,ATTILIO</v>
          </cell>
          <cell r="C1338">
            <v>40715316</v>
          </cell>
          <cell r="D1338">
            <v>32.17</v>
          </cell>
          <cell r="E1338">
            <v>8</v>
          </cell>
          <cell r="F1338">
            <v>257.36</v>
          </cell>
        </row>
        <row r="1339">
          <cell r="A1339">
            <v>10367960</v>
          </cell>
          <cell r="B1339" t="str">
            <v>IEMOLO,ATTILIO</v>
          </cell>
          <cell r="C1339" t="str">
            <v>(blank)</v>
          </cell>
          <cell r="D1339" t="str">
            <v>(blank)</v>
          </cell>
          <cell r="E1339">
            <v>5</v>
          </cell>
          <cell r="F1339" t="e">
            <v>#VALUE!</v>
          </cell>
        </row>
        <row r="1340">
          <cell r="A1340">
            <v>10367964</v>
          </cell>
          <cell r="B1340" t="str">
            <v>KALTSAS,ELENA KONSTANTINOS</v>
          </cell>
          <cell r="C1340">
            <v>40653731</v>
          </cell>
          <cell r="D1340">
            <v>40.700000000000003</v>
          </cell>
          <cell r="E1340">
            <v>8</v>
          </cell>
          <cell r="F1340">
            <v>325.60000000000002</v>
          </cell>
        </row>
        <row r="1341">
          <cell r="A1341">
            <v>10367972</v>
          </cell>
          <cell r="B1341" t="str">
            <v>KARIN,MICHAEL</v>
          </cell>
          <cell r="C1341">
            <v>40653765</v>
          </cell>
          <cell r="D1341">
            <v>231.42</v>
          </cell>
          <cell r="E1341">
            <v>8</v>
          </cell>
          <cell r="F1341">
            <v>1851.36</v>
          </cell>
        </row>
        <row r="1342">
          <cell r="A1342">
            <v>10367975</v>
          </cell>
          <cell r="B1342" t="str">
            <v>KANSAL,LEENA R</v>
          </cell>
          <cell r="C1342">
            <v>40653742</v>
          </cell>
          <cell r="D1342">
            <v>65.8</v>
          </cell>
          <cell r="E1342">
            <v>8</v>
          </cell>
          <cell r="F1342">
            <v>526.4</v>
          </cell>
        </row>
        <row r="1343">
          <cell r="A1343">
            <v>10367977</v>
          </cell>
          <cell r="B1343" t="str">
            <v>KARL,BETHANY ELIZABETH</v>
          </cell>
          <cell r="C1343">
            <v>40653746</v>
          </cell>
          <cell r="D1343">
            <v>95.79</v>
          </cell>
          <cell r="E1343">
            <v>8</v>
          </cell>
          <cell r="F1343">
            <v>766.32</v>
          </cell>
        </row>
        <row r="1344">
          <cell r="A1344">
            <v>10367981</v>
          </cell>
          <cell r="B1344" t="str">
            <v>KANEGAYE,JOHN T</v>
          </cell>
          <cell r="C1344">
            <v>40653748</v>
          </cell>
          <cell r="D1344">
            <v>125.1</v>
          </cell>
          <cell r="E1344">
            <v>19</v>
          </cell>
          <cell r="F1344">
            <v>2376.9</v>
          </cell>
        </row>
        <row r="1345">
          <cell r="A1345">
            <v>10367990</v>
          </cell>
          <cell r="B1345" t="str">
            <v>KAMEL,GEORGE NABIL</v>
          </cell>
          <cell r="C1345">
            <v>40653773</v>
          </cell>
          <cell r="D1345">
            <v>44.01</v>
          </cell>
          <cell r="E1345">
            <v>8</v>
          </cell>
          <cell r="F1345">
            <v>352.08</v>
          </cell>
        </row>
        <row r="1346">
          <cell r="A1346">
            <v>10368006</v>
          </cell>
          <cell r="B1346" t="str">
            <v>KASIRER-FRIEDE,ANA</v>
          </cell>
          <cell r="C1346">
            <v>40653779</v>
          </cell>
          <cell r="D1346">
            <v>58</v>
          </cell>
          <cell r="E1346">
            <v>16</v>
          </cell>
          <cell r="F1346">
            <v>928</v>
          </cell>
        </row>
        <row r="1347">
          <cell r="A1347">
            <v>10368017</v>
          </cell>
          <cell r="B1347" t="str">
            <v>KATO,SHU MEI</v>
          </cell>
          <cell r="C1347">
            <v>40653796</v>
          </cell>
          <cell r="D1347">
            <v>59.53</v>
          </cell>
          <cell r="E1347">
            <v>8</v>
          </cell>
          <cell r="F1347">
            <v>476.24</v>
          </cell>
        </row>
        <row r="1348">
          <cell r="A1348">
            <v>10368022</v>
          </cell>
          <cell r="B1348" t="str">
            <v>HILLERY,NAOMI M</v>
          </cell>
          <cell r="C1348">
            <v>40653801</v>
          </cell>
          <cell r="D1348">
            <v>33.65</v>
          </cell>
          <cell r="E1348">
            <v>8</v>
          </cell>
          <cell r="F1348">
            <v>269.2</v>
          </cell>
        </row>
        <row r="1349">
          <cell r="A1349">
            <v>10368024</v>
          </cell>
          <cell r="B1349" t="str">
            <v>KAUFFMAN,ALEXANDER S</v>
          </cell>
          <cell r="C1349">
            <v>40653806</v>
          </cell>
          <cell r="D1349">
            <v>72.61</v>
          </cell>
          <cell r="E1349">
            <v>8</v>
          </cell>
          <cell r="F1349">
            <v>580.88</v>
          </cell>
        </row>
        <row r="1350">
          <cell r="A1350">
            <v>10368034</v>
          </cell>
          <cell r="B1350" t="str">
            <v>KAVANAUGH,ARTHUR F</v>
          </cell>
          <cell r="C1350">
            <v>40653826</v>
          </cell>
          <cell r="D1350">
            <v>126.96</v>
          </cell>
          <cell r="E1350">
            <v>8</v>
          </cell>
          <cell r="F1350">
            <v>1015.68</v>
          </cell>
        </row>
        <row r="1351">
          <cell r="A1351">
            <v>10368044</v>
          </cell>
          <cell r="B1351" t="str">
            <v>KAYSER,GEORGIA LYN</v>
          </cell>
          <cell r="C1351">
            <v>40653829</v>
          </cell>
          <cell r="D1351">
            <v>41.04</v>
          </cell>
          <cell r="E1351">
            <v>4</v>
          </cell>
          <cell r="F1351">
            <v>164.16</v>
          </cell>
        </row>
        <row r="1352">
          <cell r="A1352">
            <v>10368051</v>
          </cell>
          <cell r="B1352" t="str">
            <v>KANE,CHRISTOPHER J</v>
          </cell>
          <cell r="C1352">
            <v>40653842</v>
          </cell>
          <cell r="D1352">
            <v>148.71</v>
          </cell>
          <cell r="E1352">
            <v>8</v>
          </cell>
          <cell r="F1352">
            <v>1189.68</v>
          </cell>
        </row>
        <row r="1353">
          <cell r="A1353">
            <v>10368053</v>
          </cell>
          <cell r="B1353" t="str">
            <v>KEARNEY,LAUREN K</v>
          </cell>
          <cell r="C1353">
            <v>40653846</v>
          </cell>
          <cell r="D1353">
            <v>62.83</v>
          </cell>
          <cell r="E1353">
            <v>10.75</v>
          </cell>
          <cell r="F1353">
            <v>675.42250000000001</v>
          </cell>
        </row>
        <row r="1354">
          <cell r="A1354">
            <v>10368060</v>
          </cell>
          <cell r="B1354" t="str">
            <v>BAJWA,JASWINDER P</v>
          </cell>
          <cell r="C1354">
            <v>40656280</v>
          </cell>
          <cell r="D1354">
            <v>82.47</v>
          </cell>
          <cell r="E1354">
            <v>8</v>
          </cell>
          <cell r="F1354">
            <v>659.76</v>
          </cell>
        </row>
        <row r="1355">
          <cell r="A1355">
            <v>10368062</v>
          </cell>
          <cell r="B1355" t="str">
            <v>HANDEL,TRACY M</v>
          </cell>
          <cell r="C1355">
            <v>40656278</v>
          </cell>
          <cell r="D1355">
            <v>130.27000000000001</v>
          </cell>
          <cell r="E1355">
            <v>16</v>
          </cell>
          <cell r="F1355">
            <v>2084.3200000000002</v>
          </cell>
        </row>
        <row r="1356">
          <cell r="A1356">
            <v>10368065</v>
          </cell>
          <cell r="B1356" t="str">
            <v>MULLANEY,SCOTT RICHARD</v>
          </cell>
          <cell r="C1356">
            <v>40656284</v>
          </cell>
          <cell r="D1356">
            <v>126.92</v>
          </cell>
          <cell r="E1356">
            <v>8</v>
          </cell>
          <cell r="F1356">
            <v>1015.36</v>
          </cell>
        </row>
        <row r="1357">
          <cell r="A1357">
            <v>10368065</v>
          </cell>
          <cell r="B1357" t="str">
            <v>MULLANEY,SCOTT RICHARD</v>
          </cell>
          <cell r="C1357" t="str">
            <v>(blank)</v>
          </cell>
          <cell r="D1357" t="str">
            <v>(blank)</v>
          </cell>
          <cell r="E1357">
            <v>20</v>
          </cell>
          <cell r="F1357" t="e">
            <v>#VALUE!</v>
          </cell>
        </row>
        <row r="1358">
          <cell r="A1358">
            <v>10368071</v>
          </cell>
          <cell r="B1358" t="str">
            <v>MULRONEY,CAROLYN</v>
          </cell>
          <cell r="C1358">
            <v>40656285</v>
          </cell>
          <cell r="D1358">
            <v>198.03</v>
          </cell>
          <cell r="E1358">
            <v>8</v>
          </cell>
          <cell r="F1358">
            <v>1584.24</v>
          </cell>
        </row>
        <row r="1359">
          <cell r="A1359">
            <v>10368078</v>
          </cell>
          <cell r="B1359" t="str">
            <v>MUNDT,ARNO J</v>
          </cell>
          <cell r="C1359">
            <v>40656301</v>
          </cell>
          <cell r="D1359">
            <v>361.59</v>
          </cell>
          <cell r="E1359">
            <v>24</v>
          </cell>
          <cell r="F1359">
            <v>8678.16</v>
          </cell>
        </row>
        <row r="1360">
          <cell r="A1360">
            <v>10368087</v>
          </cell>
          <cell r="B1360" t="str">
            <v>GAHAGAN,SHEILA</v>
          </cell>
          <cell r="C1360">
            <v>40656303</v>
          </cell>
          <cell r="D1360">
            <v>124.53</v>
          </cell>
          <cell r="E1360">
            <v>8</v>
          </cell>
          <cell r="F1360">
            <v>996.24</v>
          </cell>
        </row>
        <row r="1361">
          <cell r="A1361">
            <v>10368092</v>
          </cell>
          <cell r="B1361" t="str">
            <v>MUNJI,ROEBEN NOCON</v>
          </cell>
          <cell r="C1361">
            <v>40656311</v>
          </cell>
          <cell r="D1361">
            <v>33.520000000000003</v>
          </cell>
          <cell r="E1361">
            <v>48</v>
          </cell>
          <cell r="F1361">
            <v>1608.96</v>
          </cell>
        </row>
        <row r="1362">
          <cell r="A1362">
            <v>10368102</v>
          </cell>
          <cell r="B1362" t="str">
            <v>MUKAU,LESLIE</v>
          </cell>
          <cell r="C1362">
            <v>40656346</v>
          </cell>
          <cell r="D1362">
            <v>73.22</v>
          </cell>
          <cell r="E1362">
            <v>21</v>
          </cell>
          <cell r="F1362">
            <v>1537.62</v>
          </cell>
        </row>
        <row r="1363">
          <cell r="A1363">
            <v>10368110</v>
          </cell>
          <cell r="B1363" t="str">
            <v>CASTILLON,GUILLAUME ALAIN</v>
          </cell>
          <cell r="C1363">
            <v>40656355</v>
          </cell>
          <cell r="D1363">
            <v>40.770000000000003</v>
          </cell>
          <cell r="E1363">
            <v>8</v>
          </cell>
          <cell r="F1363">
            <v>326.16000000000003</v>
          </cell>
        </row>
        <row r="1364">
          <cell r="A1364">
            <v>10368112</v>
          </cell>
          <cell r="B1364" t="str">
            <v>MORRIS,SHELDON</v>
          </cell>
          <cell r="C1364">
            <v>40722374</v>
          </cell>
          <cell r="D1364">
            <v>0</v>
          </cell>
          <cell r="E1364">
            <v>8</v>
          </cell>
          <cell r="F1364">
            <v>0</v>
          </cell>
        </row>
        <row r="1365">
          <cell r="A1365">
            <v>10368127</v>
          </cell>
          <cell r="B1365" t="str">
            <v>MURTHA,ALEXANDRA JANE</v>
          </cell>
          <cell r="C1365">
            <v>40656340</v>
          </cell>
          <cell r="D1365">
            <v>43.95</v>
          </cell>
          <cell r="E1365">
            <v>8</v>
          </cell>
          <cell r="F1365">
            <v>351.6</v>
          </cell>
        </row>
        <row r="1366">
          <cell r="A1366">
            <v>10368130</v>
          </cell>
          <cell r="B1366" t="str">
            <v>MUOTRI,ALYSSON R</v>
          </cell>
          <cell r="C1366">
            <v>40656382</v>
          </cell>
          <cell r="D1366">
            <v>157.38</v>
          </cell>
          <cell r="E1366">
            <v>8</v>
          </cell>
          <cell r="F1366">
            <v>1259.04</v>
          </cell>
        </row>
        <row r="1367">
          <cell r="A1367">
            <v>10368143</v>
          </cell>
          <cell r="B1367" t="str">
            <v>MEHTA,SANJAY R</v>
          </cell>
          <cell r="C1367">
            <v>40656387</v>
          </cell>
          <cell r="D1367">
            <v>62.64</v>
          </cell>
          <cell r="E1367">
            <v>45</v>
          </cell>
          <cell r="F1367">
            <v>2818.8</v>
          </cell>
        </row>
        <row r="1368">
          <cell r="A1368">
            <v>10368144</v>
          </cell>
          <cell r="B1368" t="str">
            <v>MYERS,MARK G</v>
          </cell>
          <cell r="C1368">
            <v>40656371</v>
          </cell>
          <cell r="D1368">
            <v>80.459999999999994</v>
          </cell>
          <cell r="E1368">
            <v>8</v>
          </cell>
          <cell r="F1368">
            <v>643.67999999999995</v>
          </cell>
        </row>
        <row r="1369">
          <cell r="A1369">
            <v>10368147</v>
          </cell>
          <cell r="B1369" t="str">
            <v>MYHOVICH,LAURA M</v>
          </cell>
          <cell r="C1369">
            <v>40656373</v>
          </cell>
          <cell r="D1369">
            <v>34.19</v>
          </cell>
          <cell r="E1369">
            <v>22</v>
          </cell>
          <cell r="F1369">
            <v>752.18</v>
          </cell>
        </row>
        <row r="1370">
          <cell r="A1370">
            <v>10368156</v>
          </cell>
          <cell r="B1370" t="str">
            <v>NAGAHARA,ALAN H</v>
          </cell>
          <cell r="C1370">
            <v>40656384</v>
          </cell>
          <cell r="D1370">
            <v>72.84</v>
          </cell>
          <cell r="E1370">
            <v>24</v>
          </cell>
          <cell r="F1370">
            <v>1748.16</v>
          </cell>
        </row>
        <row r="1371">
          <cell r="A1371">
            <v>10368163</v>
          </cell>
          <cell r="B1371" t="str">
            <v>HIGGINSON,SARA MARIE</v>
          </cell>
          <cell r="C1371">
            <v>40656394</v>
          </cell>
          <cell r="D1371">
            <v>81.03</v>
          </cell>
          <cell r="E1371">
            <v>24</v>
          </cell>
          <cell r="F1371">
            <v>1944.72</v>
          </cell>
        </row>
        <row r="1372">
          <cell r="A1372">
            <v>10368165</v>
          </cell>
          <cell r="B1372" t="str">
            <v>KAJITANI,KARI M</v>
          </cell>
          <cell r="C1372">
            <v>40656396</v>
          </cell>
          <cell r="D1372">
            <v>86.99</v>
          </cell>
          <cell r="E1372">
            <v>21</v>
          </cell>
          <cell r="F1372">
            <v>1826.79</v>
          </cell>
        </row>
        <row r="1373">
          <cell r="A1373">
            <v>10368171</v>
          </cell>
          <cell r="B1373" t="str">
            <v>NAMBA-LIEM,JENNIFER MARIKO</v>
          </cell>
          <cell r="C1373">
            <v>40656405</v>
          </cell>
          <cell r="D1373">
            <v>73.849999999999994</v>
          </cell>
          <cell r="E1373">
            <v>8</v>
          </cell>
          <cell r="F1373">
            <v>590.79999999999995</v>
          </cell>
        </row>
        <row r="1374">
          <cell r="A1374">
            <v>10368172</v>
          </cell>
          <cell r="B1374" t="str">
            <v>NATARAJAN,LOKI</v>
          </cell>
          <cell r="C1374">
            <v>40656440</v>
          </cell>
          <cell r="D1374">
            <v>0</v>
          </cell>
          <cell r="E1374">
            <v>24</v>
          </cell>
          <cell r="F1374">
            <v>0</v>
          </cell>
        </row>
        <row r="1375">
          <cell r="A1375">
            <v>10368174</v>
          </cell>
          <cell r="B1375" t="str">
            <v>NAREZKINA,ANNA</v>
          </cell>
          <cell r="C1375">
            <v>40656404</v>
          </cell>
          <cell r="D1375">
            <v>119.73</v>
          </cell>
          <cell r="E1375">
            <v>8</v>
          </cell>
          <cell r="F1375">
            <v>957.84</v>
          </cell>
        </row>
        <row r="1376">
          <cell r="A1376">
            <v>10368185</v>
          </cell>
          <cell r="B1376" t="str">
            <v>NATION,JAVAN J</v>
          </cell>
          <cell r="C1376">
            <v>40656417</v>
          </cell>
          <cell r="D1376">
            <v>88.05</v>
          </cell>
          <cell r="E1376">
            <v>48</v>
          </cell>
          <cell r="F1376">
            <v>4226.3999999999996</v>
          </cell>
        </row>
        <row r="1377">
          <cell r="A1377">
            <v>10368187</v>
          </cell>
          <cell r="B1377" t="str">
            <v>NALABOLU,SRINIVASA R</v>
          </cell>
          <cell r="C1377">
            <v>40656429</v>
          </cell>
          <cell r="D1377">
            <v>53.7</v>
          </cell>
          <cell r="E1377">
            <v>8</v>
          </cell>
          <cell r="F1377">
            <v>429.6</v>
          </cell>
        </row>
        <row r="1378">
          <cell r="A1378">
            <v>10368211</v>
          </cell>
          <cell r="B1378" t="str">
            <v>ALTIERI,MIA GABRIELLE</v>
          </cell>
          <cell r="C1378">
            <v>40665893</v>
          </cell>
          <cell r="D1378">
            <v>23.34</v>
          </cell>
          <cell r="E1378">
            <v>167</v>
          </cell>
          <cell r="F1378">
            <v>3897.78</v>
          </cell>
        </row>
        <row r="1379">
          <cell r="A1379">
            <v>10368255</v>
          </cell>
          <cell r="B1379" t="str">
            <v>CHUNG,CHANGUK</v>
          </cell>
          <cell r="C1379">
            <v>40648339</v>
          </cell>
          <cell r="D1379">
            <v>24.31</v>
          </cell>
          <cell r="E1379">
            <v>264</v>
          </cell>
          <cell r="F1379">
            <v>6417.8399999999992</v>
          </cell>
        </row>
        <row r="1380">
          <cell r="A1380">
            <v>10368344</v>
          </cell>
          <cell r="B1380" t="str">
            <v>O'DONNELL,F JANE</v>
          </cell>
          <cell r="C1380">
            <v>40651075</v>
          </cell>
          <cell r="D1380">
            <v>140.09</v>
          </cell>
          <cell r="E1380">
            <v>32</v>
          </cell>
          <cell r="F1380">
            <v>4482.88</v>
          </cell>
        </row>
        <row r="1381">
          <cell r="A1381">
            <v>10368392</v>
          </cell>
          <cell r="B1381" t="str">
            <v>EBERSON-SHUMATE,SONJA C</v>
          </cell>
          <cell r="C1381">
            <v>40651127</v>
          </cell>
          <cell r="D1381">
            <v>45.58</v>
          </cell>
          <cell r="E1381">
            <v>8</v>
          </cell>
          <cell r="F1381">
            <v>364.64</v>
          </cell>
        </row>
        <row r="1382">
          <cell r="A1382">
            <v>10368399</v>
          </cell>
          <cell r="B1382" t="str">
            <v>ECKMANN,LARS</v>
          </cell>
          <cell r="C1382">
            <v>40651147</v>
          </cell>
          <cell r="D1382">
            <v>0</v>
          </cell>
          <cell r="E1382">
            <v>8</v>
          </cell>
          <cell r="F1382">
            <v>0</v>
          </cell>
        </row>
        <row r="1383">
          <cell r="A1383">
            <v>10368401</v>
          </cell>
          <cell r="B1383" t="str">
            <v>ECONOMOU,NICOLE IRENE</v>
          </cell>
          <cell r="C1383">
            <v>40651153</v>
          </cell>
          <cell r="D1383">
            <v>35.04</v>
          </cell>
          <cell r="E1383">
            <v>32</v>
          </cell>
          <cell r="F1383">
            <v>1121.28</v>
          </cell>
        </row>
        <row r="1384">
          <cell r="A1384">
            <v>10368404</v>
          </cell>
          <cell r="B1384" t="str">
            <v>EDLAND,STEVEN D</v>
          </cell>
          <cell r="C1384">
            <v>40651172</v>
          </cell>
          <cell r="D1384">
            <v>100.57</v>
          </cell>
          <cell r="E1384">
            <v>8</v>
          </cell>
          <cell r="F1384">
            <v>804.56</v>
          </cell>
        </row>
        <row r="1385">
          <cell r="A1385">
            <v>10368405</v>
          </cell>
          <cell r="B1385" t="str">
            <v>EDMONDS,KYLE P</v>
          </cell>
          <cell r="C1385">
            <v>40651150</v>
          </cell>
          <cell r="D1385">
            <v>111.68</v>
          </cell>
          <cell r="E1385">
            <v>8</v>
          </cell>
          <cell r="F1385">
            <v>893.44</v>
          </cell>
        </row>
        <row r="1386">
          <cell r="A1386">
            <v>10368406</v>
          </cell>
          <cell r="B1386" t="str">
            <v>EDMONDS,ERIC W</v>
          </cell>
          <cell r="C1386">
            <v>40651138</v>
          </cell>
          <cell r="D1386">
            <v>125.43</v>
          </cell>
          <cell r="E1386">
            <v>8</v>
          </cell>
          <cell r="F1386">
            <v>1003.44</v>
          </cell>
        </row>
        <row r="1387">
          <cell r="A1387">
            <v>10368408</v>
          </cell>
          <cell r="B1387" t="str">
            <v>EDMUNDS,MICHELLE ANGELIQUE</v>
          </cell>
          <cell r="C1387">
            <v>40651141</v>
          </cell>
          <cell r="D1387">
            <v>56.91</v>
          </cell>
          <cell r="E1387">
            <v>4</v>
          </cell>
          <cell r="F1387">
            <v>227.64</v>
          </cell>
        </row>
        <row r="1388">
          <cell r="A1388">
            <v>10368408</v>
          </cell>
          <cell r="B1388" t="str">
            <v>EDMUNDS,MICHELLE ANGELIQUE</v>
          </cell>
          <cell r="C1388" t="str">
            <v>(blank)</v>
          </cell>
          <cell r="D1388" t="str">
            <v>(blank)</v>
          </cell>
          <cell r="E1388">
            <v>8</v>
          </cell>
          <cell r="F1388" t="e">
            <v>#VALUE!</v>
          </cell>
        </row>
        <row r="1389">
          <cell r="A1389">
            <v>10368417</v>
          </cell>
          <cell r="B1389" t="str">
            <v>EDWARDS,RHONDA LEE</v>
          </cell>
          <cell r="C1389">
            <v>40651157</v>
          </cell>
          <cell r="D1389">
            <v>31.61</v>
          </cell>
          <cell r="E1389">
            <v>16</v>
          </cell>
          <cell r="F1389">
            <v>505.76</v>
          </cell>
        </row>
        <row r="1390">
          <cell r="A1390">
            <v>10368418</v>
          </cell>
          <cell r="B1390" t="str">
            <v>EDWIN-ENYENIHI,ARIT</v>
          </cell>
          <cell r="C1390">
            <v>40720462</v>
          </cell>
          <cell r="D1390">
            <v>44.01</v>
          </cell>
          <cell r="E1390">
            <v>27</v>
          </cell>
          <cell r="F1390">
            <v>1188.27</v>
          </cell>
        </row>
        <row r="1391">
          <cell r="A1391">
            <v>10368428</v>
          </cell>
          <cell r="B1391" t="str">
            <v>DEMLER,MORGAN CLAIRE</v>
          </cell>
          <cell r="C1391">
            <v>40651171</v>
          </cell>
          <cell r="D1391">
            <v>32.49</v>
          </cell>
          <cell r="E1391">
            <v>16</v>
          </cell>
          <cell r="F1391">
            <v>519.84</v>
          </cell>
        </row>
        <row r="1392">
          <cell r="A1392">
            <v>10368429</v>
          </cell>
          <cell r="B1392" t="str">
            <v>DEMLA,KAVITA</v>
          </cell>
          <cell r="C1392">
            <v>40651169</v>
          </cell>
          <cell r="D1392">
            <v>86.59</v>
          </cell>
          <cell r="E1392">
            <v>24</v>
          </cell>
          <cell r="F1392">
            <v>2078.16</v>
          </cell>
        </row>
        <row r="1393">
          <cell r="A1393">
            <v>10368430</v>
          </cell>
          <cell r="B1393" t="str">
            <v>EICHEN,DAWN</v>
          </cell>
          <cell r="C1393">
            <v>40651176</v>
          </cell>
          <cell r="D1393">
            <v>50.29</v>
          </cell>
          <cell r="E1393">
            <v>16</v>
          </cell>
          <cell r="F1393">
            <v>804.64</v>
          </cell>
        </row>
        <row r="1394">
          <cell r="A1394">
            <v>10368432</v>
          </cell>
          <cell r="B1394" t="str">
            <v>EICHENFIELD,LAWRENCE</v>
          </cell>
          <cell r="C1394">
            <v>40651185</v>
          </cell>
          <cell r="D1394">
            <v>182.66</v>
          </cell>
          <cell r="E1394">
            <v>8</v>
          </cell>
          <cell r="F1394">
            <v>1461.28</v>
          </cell>
        </row>
        <row r="1395">
          <cell r="A1395">
            <v>10368435</v>
          </cell>
          <cell r="B1395" t="str">
            <v>EGHTEDARI,MOHAMMAD</v>
          </cell>
          <cell r="C1395">
            <v>40651181</v>
          </cell>
          <cell r="D1395">
            <v>162.36000000000001</v>
          </cell>
          <cell r="E1395">
            <v>8</v>
          </cell>
          <cell r="F1395">
            <v>1298.8800000000001</v>
          </cell>
        </row>
        <row r="1396">
          <cell r="A1396">
            <v>10368438</v>
          </cell>
          <cell r="B1396" t="str">
            <v>EDI,RINA SYLVANIA</v>
          </cell>
          <cell r="C1396">
            <v>40651187</v>
          </cell>
          <cell r="D1396">
            <v>89.56</v>
          </cell>
          <cell r="E1396">
            <v>8</v>
          </cell>
          <cell r="F1396">
            <v>716.48</v>
          </cell>
        </row>
        <row r="1397">
          <cell r="A1397">
            <v>10368452</v>
          </cell>
          <cell r="B1397" t="str">
            <v>ELICEIRI,BRIAN P</v>
          </cell>
          <cell r="C1397">
            <v>40651214</v>
          </cell>
          <cell r="D1397">
            <v>0</v>
          </cell>
          <cell r="E1397">
            <v>40</v>
          </cell>
          <cell r="F1397">
            <v>0</v>
          </cell>
        </row>
        <row r="1398">
          <cell r="A1398">
            <v>10368456</v>
          </cell>
          <cell r="B1398" t="str">
            <v>EISENSTEIN,SAMUEL</v>
          </cell>
          <cell r="C1398">
            <v>40651195</v>
          </cell>
          <cell r="D1398">
            <v>81.23</v>
          </cell>
          <cell r="E1398">
            <v>8</v>
          </cell>
          <cell r="F1398">
            <v>649.84</v>
          </cell>
        </row>
        <row r="1399">
          <cell r="A1399">
            <v>10368464</v>
          </cell>
          <cell r="B1399" t="str">
            <v>ELLIS JR.,RONALD JOSEPH</v>
          </cell>
          <cell r="C1399">
            <v>40651254</v>
          </cell>
          <cell r="D1399">
            <v>94.49</v>
          </cell>
          <cell r="E1399">
            <v>8</v>
          </cell>
          <cell r="F1399">
            <v>755.92</v>
          </cell>
        </row>
        <row r="1400">
          <cell r="A1400">
            <v>10368465</v>
          </cell>
          <cell r="B1400" t="str">
            <v>ELLISMAN,MARK H</v>
          </cell>
          <cell r="C1400">
            <v>40651241</v>
          </cell>
          <cell r="D1400">
            <v>256.29000000000002</v>
          </cell>
          <cell r="E1400">
            <v>8</v>
          </cell>
          <cell r="F1400">
            <v>2050.3200000000002</v>
          </cell>
        </row>
        <row r="1401">
          <cell r="A1401">
            <v>10368467</v>
          </cell>
          <cell r="B1401" t="str">
            <v>EL-FTESI,SAMYRA</v>
          </cell>
          <cell r="C1401">
            <v>40651233</v>
          </cell>
          <cell r="D1401">
            <v>75.599999999999994</v>
          </cell>
          <cell r="E1401">
            <v>15.5</v>
          </cell>
          <cell r="F1401">
            <v>1171.8</v>
          </cell>
        </row>
        <row r="1402">
          <cell r="A1402">
            <v>10368469</v>
          </cell>
          <cell r="B1402" t="str">
            <v>EL-KAREH,ROBERT E</v>
          </cell>
          <cell r="C1402">
            <v>40651222</v>
          </cell>
          <cell r="D1402">
            <v>92.39</v>
          </cell>
          <cell r="E1402">
            <v>8</v>
          </cell>
          <cell r="F1402">
            <v>739.12</v>
          </cell>
        </row>
        <row r="1403">
          <cell r="A1403">
            <v>10368470</v>
          </cell>
          <cell r="B1403" t="str">
            <v>ELMARAACHLI,WAEL</v>
          </cell>
          <cell r="C1403">
            <v>40651221</v>
          </cell>
          <cell r="D1403">
            <v>79.459999999999994</v>
          </cell>
          <cell r="E1403">
            <v>8</v>
          </cell>
          <cell r="F1403">
            <v>635.67999999999995</v>
          </cell>
        </row>
        <row r="1404">
          <cell r="A1404">
            <v>10368471</v>
          </cell>
          <cell r="B1404" t="str">
            <v>EL-NIMRI,NEVIN WADIE</v>
          </cell>
          <cell r="C1404">
            <v>40744102</v>
          </cell>
          <cell r="D1404">
            <v>27.84</v>
          </cell>
          <cell r="E1404">
            <v>1</v>
          </cell>
          <cell r="F1404">
            <v>27.84</v>
          </cell>
        </row>
        <row r="1405">
          <cell r="A1405">
            <v>10368472</v>
          </cell>
          <cell r="B1405" t="str">
            <v>KAESTNER,ERIK JORDAN</v>
          </cell>
          <cell r="C1405">
            <v>40653859</v>
          </cell>
          <cell r="D1405">
            <v>27.52</v>
          </cell>
          <cell r="E1405">
            <v>8</v>
          </cell>
          <cell r="F1405">
            <v>220.16</v>
          </cell>
        </row>
        <row r="1406">
          <cell r="A1406">
            <v>10368478</v>
          </cell>
          <cell r="B1406" t="str">
            <v>WATERMAN,RUTH SUSANNA</v>
          </cell>
          <cell r="C1406">
            <v>40653875</v>
          </cell>
          <cell r="D1406">
            <v>83.52</v>
          </cell>
          <cell r="E1406">
            <v>8</v>
          </cell>
          <cell r="F1406">
            <v>668.16</v>
          </cell>
        </row>
        <row r="1407">
          <cell r="A1407">
            <v>10368510</v>
          </cell>
          <cell r="B1407" t="str">
            <v>KELSOE,JOHN RICE</v>
          </cell>
          <cell r="C1407">
            <v>40653890</v>
          </cell>
          <cell r="D1407">
            <v>112.74</v>
          </cell>
          <cell r="E1407">
            <v>8</v>
          </cell>
          <cell r="F1407">
            <v>901.92</v>
          </cell>
        </row>
        <row r="1408">
          <cell r="A1408">
            <v>10368517</v>
          </cell>
          <cell r="B1408" t="str">
            <v>ROBERTS,KRISTA KENNA</v>
          </cell>
          <cell r="C1408">
            <v>40653898</v>
          </cell>
          <cell r="D1408">
            <v>81.61</v>
          </cell>
          <cell r="E1408">
            <v>16</v>
          </cell>
          <cell r="F1408">
            <v>1305.76</v>
          </cell>
        </row>
        <row r="1409">
          <cell r="A1409">
            <v>10368518</v>
          </cell>
          <cell r="B1409" t="str">
            <v>KENMORE,SEAN</v>
          </cell>
          <cell r="C1409">
            <v>40653900</v>
          </cell>
          <cell r="D1409">
            <v>43.1</v>
          </cell>
          <cell r="E1409">
            <v>8</v>
          </cell>
          <cell r="F1409">
            <v>344.8</v>
          </cell>
        </row>
        <row r="1410">
          <cell r="A1410">
            <v>10368531</v>
          </cell>
          <cell r="B1410" t="str">
            <v>KERN,LEAH D</v>
          </cell>
          <cell r="C1410">
            <v>40653914</v>
          </cell>
          <cell r="D1410">
            <v>79.02</v>
          </cell>
          <cell r="E1410">
            <v>8</v>
          </cell>
          <cell r="F1410">
            <v>632.16</v>
          </cell>
        </row>
        <row r="1411">
          <cell r="A1411">
            <v>10368536</v>
          </cell>
          <cell r="B1411" t="str">
            <v>KERR,KIM M</v>
          </cell>
          <cell r="C1411">
            <v>40653920</v>
          </cell>
          <cell r="D1411">
            <v>160.81</v>
          </cell>
          <cell r="E1411">
            <v>48</v>
          </cell>
          <cell r="F1411">
            <v>7718.88</v>
          </cell>
        </row>
        <row r="1412">
          <cell r="A1412">
            <v>10368544</v>
          </cell>
          <cell r="B1412" t="str">
            <v>AYSON,NICOLE MAE KETRING</v>
          </cell>
          <cell r="C1412">
            <v>40653931</v>
          </cell>
          <cell r="D1412">
            <v>62.02</v>
          </cell>
          <cell r="E1412">
            <v>4</v>
          </cell>
          <cell r="F1412">
            <v>248.08</v>
          </cell>
        </row>
        <row r="1413">
          <cell r="A1413">
            <v>10368558</v>
          </cell>
          <cell r="B1413" t="str">
            <v>KHALESSI,ALEXANDER ARASH</v>
          </cell>
          <cell r="C1413">
            <v>40653977</v>
          </cell>
          <cell r="D1413">
            <v>0</v>
          </cell>
          <cell r="E1413">
            <v>8</v>
          </cell>
          <cell r="F1413">
            <v>0</v>
          </cell>
        </row>
        <row r="1414">
          <cell r="A1414">
            <v>10368560</v>
          </cell>
          <cell r="B1414" t="str">
            <v>KHOCHE,SWAPNIL</v>
          </cell>
          <cell r="C1414">
            <v>40653940</v>
          </cell>
          <cell r="D1414">
            <v>68.680000000000007</v>
          </cell>
          <cell r="E1414">
            <v>16</v>
          </cell>
          <cell r="F1414">
            <v>1098.8800000000001</v>
          </cell>
        </row>
        <row r="1415">
          <cell r="A1415">
            <v>10368567</v>
          </cell>
          <cell r="B1415" t="str">
            <v>KHARE,MANASWITHA</v>
          </cell>
          <cell r="C1415">
            <v>40653947</v>
          </cell>
          <cell r="D1415">
            <v>53.35</v>
          </cell>
          <cell r="E1415">
            <v>8</v>
          </cell>
          <cell r="F1415">
            <v>426.8</v>
          </cell>
        </row>
        <row r="1416">
          <cell r="A1416">
            <v>10368567</v>
          </cell>
          <cell r="B1416" t="str">
            <v>KHARE,MANASWITHA</v>
          </cell>
          <cell r="C1416" t="str">
            <v>(blank)</v>
          </cell>
          <cell r="D1416" t="str">
            <v>(blank)</v>
          </cell>
          <cell r="E1416">
            <v>16</v>
          </cell>
          <cell r="F1416" t="e">
            <v>#VALUE!</v>
          </cell>
        </row>
        <row r="1417">
          <cell r="A1417">
            <v>10368570</v>
          </cell>
          <cell r="B1417" t="str">
            <v>KHOROMI,SUZAN</v>
          </cell>
          <cell r="C1417">
            <v>40653948</v>
          </cell>
          <cell r="D1417">
            <v>59.53</v>
          </cell>
          <cell r="E1417">
            <v>8</v>
          </cell>
          <cell r="F1417">
            <v>476.24</v>
          </cell>
        </row>
        <row r="1418">
          <cell r="A1418">
            <v>10368585</v>
          </cell>
          <cell r="B1418" t="str">
            <v>KIKKAWA,DON O</v>
          </cell>
          <cell r="C1418">
            <v>40653990</v>
          </cell>
          <cell r="D1418">
            <v>219.73</v>
          </cell>
          <cell r="E1418">
            <v>40</v>
          </cell>
          <cell r="F1418">
            <v>8789.1999999999989</v>
          </cell>
        </row>
        <row r="1419">
          <cell r="A1419">
            <v>10368585</v>
          </cell>
          <cell r="B1419" t="str">
            <v>KIKKAWA,DON O</v>
          </cell>
          <cell r="C1419">
            <v>40653991</v>
          </cell>
          <cell r="D1419">
            <v>0</v>
          </cell>
          <cell r="E1419">
            <v>8</v>
          </cell>
          <cell r="F1419">
            <v>0</v>
          </cell>
        </row>
        <row r="1420">
          <cell r="A1420">
            <v>10368586</v>
          </cell>
          <cell r="B1420" t="str">
            <v>KIPPS,THOMAS J</v>
          </cell>
          <cell r="C1420">
            <v>40653986</v>
          </cell>
          <cell r="D1420">
            <v>199.9</v>
          </cell>
          <cell r="E1420">
            <v>8</v>
          </cell>
          <cell r="F1420">
            <v>1599.2</v>
          </cell>
        </row>
        <row r="1421">
          <cell r="A1421">
            <v>10368592</v>
          </cell>
          <cell r="B1421" t="str">
            <v>KILLEEN,JAMES P</v>
          </cell>
          <cell r="C1421">
            <v>40653984</v>
          </cell>
          <cell r="D1421">
            <v>102.73</v>
          </cell>
          <cell r="E1421">
            <v>24</v>
          </cell>
          <cell r="F1421">
            <v>2465.52</v>
          </cell>
        </row>
        <row r="1422">
          <cell r="A1422">
            <v>10368593</v>
          </cell>
          <cell r="B1422" t="str">
            <v>KIM,CHI SUNG</v>
          </cell>
          <cell r="C1422">
            <v>40653981</v>
          </cell>
          <cell r="D1422">
            <v>33.409999999999997</v>
          </cell>
          <cell r="E1422">
            <v>24</v>
          </cell>
          <cell r="F1422">
            <v>801.83999999999992</v>
          </cell>
        </row>
        <row r="1423">
          <cell r="A1423">
            <v>10368596</v>
          </cell>
          <cell r="B1423" t="str">
            <v>KAO,KELLY K</v>
          </cell>
          <cell r="C1423">
            <v>40653987</v>
          </cell>
          <cell r="D1423">
            <v>39.53</v>
          </cell>
          <cell r="E1423">
            <v>16</v>
          </cell>
          <cell r="F1423">
            <v>632.48</v>
          </cell>
        </row>
        <row r="1424">
          <cell r="A1424">
            <v>10368597</v>
          </cell>
          <cell r="B1424" t="str">
            <v>KIM,HYONG</v>
          </cell>
          <cell r="C1424">
            <v>40653989</v>
          </cell>
          <cell r="D1424">
            <v>204.83</v>
          </cell>
          <cell r="E1424">
            <v>8</v>
          </cell>
          <cell r="F1424">
            <v>1638.64</v>
          </cell>
        </row>
        <row r="1425">
          <cell r="A1425">
            <v>10368600</v>
          </cell>
          <cell r="B1425" t="str">
            <v>KIMBALL,AMY LOUISE</v>
          </cell>
          <cell r="C1425">
            <v>40653992</v>
          </cell>
          <cell r="D1425">
            <v>120.79</v>
          </cell>
          <cell r="E1425">
            <v>34</v>
          </cell>
          <cell r="F1425">
            <v>4106.8600000000006</v>
          </cell>
        </row>
        <row r="1426">
          <cell r="A1426">
            <v>10368601</v>
          </cell>
          <cell r="B1426" t="str">
            <v>KIM,JANE J</v>
          </cell>
          <cell r="C1426">
            <v>40654002</v>
          </cell>
          <cell r="D1426">
            <v>65.61</v>
          </cell>
          <cell r="E1426">
            <v>6</v>
          </cell>
          <cell r="F1426">
            <v>393.65999999999997</v>
          </cell>
        </row>
        <row r="1427">
          <cell r="A1427">
            <v>10368608</v>
          </cell>
          <cell r="B1427" t="str">
            <v>KIMBER,DAVID BRIAN</v>
          </cell>
          <cell r="C1427">
            <v>40654000</v>
          </cell>
          <cell r="D1427">
            <v>133.38999999999999</v>
          </cell>
          <cell r="E1427">
            <v>8</v>
          </cell>
          <cell r="F1427">
            <v>1067.1199999999999</v>
          </cell>
        </row>
        <row r="1428">
          <cell r="A1428">
            <v>10368610</v>
          </cell>
          <cell r="B1428" t="str">
            <v>AL ROUSAN,TALA</v>
          </cell>
          <cell r="C1428">
            <v>40747971</v>
          </cell>
          <cell r="D1428">
            <v>57.47</v>
          </cell>
          <cell r="E1428">
            <v>8</v>
          </cell>
          <cell r="F1428">
            <v>459.76</v>
          </cell>
        </row>
        <row r="1429">
          <cell r="A1429">
            <v>10368617</v>
          </cell>
          <cell r="B1429" t="str">
            <v>NAVIAUX,ROBERT K</v>
          </cell>
          <cell r="C1429">
            <v>40656453</v>
          </cell>
          <cell r="D1429">
            <v>96.92</v>
          </cell>
          <cell r="E1429">
            <v>8</v>
          </cell>
          <cell r="F1429">
            <v>775.36</v>
          </cell>
        </row>
        <row r="1430">
          <cell r="A1430">
            <v>10368620</v>
          </cell>
          <cell r="B1430" t="str">
            <v>AL-NOURI,OMAR</v>
          </cell>
          <cell r="C1430">
            <v>40656447</v>
          </cell>
          <cell r="D1430">
            <v>82.38</v>
          </cell>
          <cell r="E1430">
            <v>8</v>
          </cell>
          <cell r="F1430">
            <v>659.04</v>
          </cell>
        </row>
        <row r="1431">
          <cell r="A1431">
            <v>10368632</v>
          </cell>
          <cell r="B1431" t="str">
            <v>NEATH,SEAN-XAVIER</v>
          </cell>
          <cell r="C1431">
            <v>40656473</v>
          </cell>
          <cell r="D1431">
            <v>60.73</v>
          </cell>
          <cell r="E1431">
            <v>24</v>
          </cell>
          <cell r="F1431">
            <v>1457.52</v>
          </cell>
        </row>
        <row r="1432">
          <cell r="A1432">
            <v>10368637</v>
          </cell>
          <cell r="B1432" t="str">
            <v>NEBEKER,CAMILLE</v>
          </cell>
          <cell r="C1432">
            <v>40663903</v>
          </cell>
          <cell r="D1432">
            <v>0</v>
          </cell>
          <cell r="E1432">
            <v>4</v>
          </cell>
          <cell r="F1432">
            <v>0</v>
          </cell>
        </row>
        <row r="1433">
          <cell r="A1433">
            <v>10368638</v>
          </cell>
          <cell r="B1433" t="str">
            <v>MCKERROW,JAMES H</v>
          </cell>
          <cell r="C1433">
            <v>40656482</v>
          </cell>
          <cell r="D1433">
            <v>164.13</v>
          </cell>
          <cell r="E1433">
            <v>8</v>
          </cell>
          <cell r="F1433">
            <v>1313.04</v>
          </cell>
        </row>
        <row r="1434">
          <cell r="A1434">
            <v>10368647</v>
          </cell>
          <cell r="B1434" t="str">
            <v>NEEL,IAN CURTIS</v>
          </cell>
          <cell r="C1434">
            <v>40656478</v>
          </cell>
          <cell r="D1434">
            <v>62.26</v>
          </cell>
          <cell r="E1434">
            <v>8</v>
          </cell>
          <cell r="F1434">
            <v>498.08</v>
          </cell>
        </row>
        <row r="1435">
          <cell r="A1435">
            <v>10368649</v>
          </cell>
          <cell r="B1435" t="str">
            <v>BLANCHARD,JENNIFER NEELY</v>
          </cell>
          <cell r="C1435">
            <v>40656489</v>
          </cell>
          <cell r="D1435">
            <v>104.36</v>
          </cell>
          <cell r="E1435">
            <v>8</v>
          </cell>
          <cell r="F1435">
            <v>834.88</v>
          </cell>
        </row>
        <row r="1436">
          <cell r="A1436">
            <v>10368660</v>
          </cell>
          <cell r="B1436" t="str">
            <v>NELSON,LINDA M</v>
          </cell>
          <cell r="C1436">
            <v>40656498</v>
          </cell>
          <cell r="D1436">
            <v>45.76</v>
          </cell>
          <cell r="E1436">
            <v>8</v>
          </cell>
          <cell r="F1436">
            <v>366.08</v>
          </cell>
        </row>
        <row r="1437">
          <cell r="A1437">
            <v>10368660</v>
          </cell>
          <cell r="B1437" t="str">
            <v>NELSON,LINDA M</v>
          </cell>
          <cell r="C1437" t="str">
            <v>(blank)</v>
          </cell>
          <cell r="D1437" t="str">
            <v>(blank)</v>
          </cell>
          <cell r="E1437">
            <v>16</v>
          </cell>
          <cell r="F1437" t="e">
            <v>#VALUE!</v>
          </cell>
        </row>
        <row r="1438">
          <cell r="A1438">
            <v>10368667</v>
          </cell>
          <cell r="B1438" t="str">
            <v>NELSON,THEODORA JEANNE</v>
          </cell>
          <cell r="C1438">
            <v>40656505</v>
          </cell>
          <cell r="D1438">
            <v>54.98</v>
          </cell>
          <cell r="E1438">
            <v>4</v>
          </cell>
          <cell r="F1438">
            <v>219.92</v>
          </cell>
        </row>
        <row r="1439">
          <cell r="A1439">
            <v>10368672</v>
          </cell>
          <cell r="B1439" t="str">
            <v>NEMATI,SHAMIM</v>
          </cell>
          <cell r="C1439">
            <v>40656517</v>
          </cell>
          <cell r="D1439">
            <v>83.81</v>
          </cell>
          <cell r="E1439">
            <v>8</v>
          </cell>
          <cell r="F1439">
            <v>670.48</v>
          </cell>
        </row>
        <row r="1440">
          <cell r="A1440">
            <v>10368682</v>
          </cell>
          <cell r="B1440" t="str">
            <v>NESPECA,MARK PETER</v>
          </cell>
          <cell r="C1440">
            <v>40656529</v>
          </cell>
          <cell r="D1440">
            <v>100.57</v>
          </cell>
          <cell r="E1440">
            <v>5</v>
          </cell>
          <cell r="F1440">
            <v>502.84999999999997</v>
          </cell>
        </row>
        <row r="1441">
          <cell r="A1441">
            <v>10368698</v>
          </cell>
          <cell r="B1441" t="str">
            <v>NEWBURY,ROBERT</v>
          </cell>
          <cell r="C1441">
            <v>40656538</v>
          </cell>
          <cell r="D1441">
            <v>93.39</v>
          </cell>
          <cell r="E1441">
            <v>47</v>
          </cell>
          <cell r="F1441">
            <v>4389.33</v>
          </cell>
        </row>
        <row r="1442">
          <cell r="A1442">
            <v>10368699</v>
          </cell>
          <cell r="B1442" t="str">
            <v>NEWFIELD,RON S</v>
          </cell>
          <cell r="C1442">
            <v>40656542</v>
          </cell>
          <cell r="D1442">
            <v>80.94</v>
          </cell>
          <cell r="E1442">
            <v>76</v>
          </cell>
          <cell r="F1442">
            <v>6151.44</v>
          </cell>
        </row>
        <row r="1443">
          <cell r="A1443">
            <v>10368702</v>
          </cell>
          <cell r="B1443" t="str">
            <v>NEWHOUSE,BEVERLY J</v>
          </cell>
          <cell r="C1443">
            <v>40656550</v>
          </cell>
          <cell r="D1443">
            <v>80.56</v>
          </cell>
          <cell r="E1443">
            <v>16</v>
          </cell>
          <cell r="F1443">
            <v>1288.96</v>
          </cell>
        </row>
        <row r="1444">
          <cell r="A1444">
            <v>10368709</v>
          </cell>
          <cell r="B1444" t="str">
            <v>NEWTON,ALEXANDRA C</v>
          </cell>
          <cell r="C1444">
            <v>40656566</v>
          </cell>
          <cell r="D1444">
            <v>136.93</v>
          </cell>
          <cell r="E1444">
            <v>48</v>
          </cell>
          <cell r="F1444">
            <v>6572.64</v>
          </cell>
        </row>
        <row r="1445">
          <cell r="A1445">
            <v>10368711</v>
          </cell>
          <cell r="B1445" t="str">
            <v>NEWTON,KIMBERLY PAIGE</v>
          </cell>
          <cell r="C1445">
            <v>40656557</v>
          </cell>
          <cell r="D1445">
            <v>91.14</v>
          </cell>
          <cell r="E1445">
            <v>8</v>
          </cell>
          <cell r="F1445">
            <v>729.12</v>
          </cell>
        </row>
        <row r="1446">
          <cell r="A1446">
            <v>10368717</v>
          </cell>
          <cell r="B1446" t="str">
            <v>NGUYEN,NGHIA</v>
          </cell>
          <cell r="C1446">
            <v>40656572</v>
          </cell>
          <cell r="D1446">
            <v>49.54</v>
          </cell>
          <cell r="E1446">
            <v>8</v>
          </cell>
          <cell r="F1446">
            <v>396.32</v>
          </cell>
        </row>
        <row r="1447">
          <cell r="A1447">
            <v>10368721</v>
          </cell>
          <cell r="B1447" t="str">
            <v>NGUYEN,ANDREW D</v>
          </cell>
          <cell r="C1447">
            <v>40656574</v>
          </cell>
          <cell r="D1447">
            <v>113.89</v>
          </cell>
          <cell r="E1447">
            <v>8</v>
          </cell>
          <cell r="F1447">
            <v>911.12</v>
          </cell>
        </row>
        <row r="1448">
          <cell r="A1448">
            <v>10368727</v>
          </cell>
          <cell r="B1448" t="str">
            <v>NGUYEN,KATHERINE HOANG YEN</v>
          </cell>
          <cell r="C1448">
            <v>40731427</v>
          </cell>
          <cell r="D1448">
            <v>0</v>
          </cell>
          <cell r="E1448">
            <v>8</v>
          </cell>
          <cell r="F1448">
            <v>0</v>
          </cell>
        </row>
        <row r="1449">
          <cell r="A1449">
            <v>10368731</v>
          </cell>
          <cell r="B1449" t="str">
            <v>WILLIAMS,KATHERINE NGUYEN</v>
          </cell>
          <cell r="C1449">
            <v>40656581</v>
          </cell>
          <cell r="D1449">
            <v>67</v>
          </cell>
          <cell r="E1449">
            <v>6</v>
          </cell>
          <cell r="F1449">
            <v>402</v>
          </cell>
        </row>
        <row r="1450">
          <cell r="A1450">
            <v>10368732</v>
          </cell>
          <cell r="B1450" t="str">
            <v>NGUYEN,THAO P</v>
          </cell>
          <cell r="C1450">
            <v>40656594</v>
          </cell>
          <cell r="D1450">
            <v>59.23</v>
          </cell>
          <cell r="E1450">
            <v>84</v>
          </cell>
          <cell r="F1450">
            <v>4975.32</v>
          </cell>
        </row>
        <row r="1451">
          <cell r="A1451">
            <v>10368734</v>
          </cell>
          <cell r="B1451" t="str">
            <v>NGUYEN,PHUONG QUE</v>
          </cell>
          <cell r="C1451">
            <v>40656582</v>
          </cell>
          <cell r="D1451">
            <v>38.44</v>
          </cell>
          <cell r="E1451">
            <v>8</v>
          </cell>
          <cell r="F1451">
            <v>307.52</v>
          </cell>
        </row>
        <row r="1452">
          <cell r="A1452">
            <v>10368735</v>
          </cell>
          <cell r="B1452" t="str">
            <v>NGUYEN,QUYEN T</v>
          </cell>
          <cell r="C1452">
            <v>40656619</v>
          </cell>
          <cell r="D1452">
            <v>0</v>
          </cell>
          <cell r="E1452">
            <v>8</v>
          </cell>
          <cell r="F1452">
            <v>0</v>
          </cell>
        </row>
        <row r="1453">
          <cell r="A1453">
            <v>10368745</v>
          </cell>
          <cell r="B1453" t="str">
            <v>BAZHENOVA,LYUDMILA A</v>
          </cell>
          <cell r="C1453">
            <v>40648456</v>
          </cell>
          <cell r="D1453">
            <v>137</v>
          </cell>
          <cell r="E1453">
            <v>8</v>
          </cell>
          <cell r="F1453">
            <v>1096</v>
          </cell>
        </row>
        <row r="1454">
          <cell r="A1454">
            <v>10368748</v>
          </cell>
          <cell r="B1454" t="str">
            <v>BAZICK,JESSICA G</v>
          </cell>
          <cell r="C1454">
            <v>40648458</v>
          </cell>
          <cell r="D1454">
            <v>109.39</v>
          </cell>
          <cell r="E1454">
            <v>8</v>
          </cell>
          <cell r="F1454">
            <v>875.12</v>
          </cell>
        </row>
        <row r="1455">
          <cell r="A1455">
            <v>10368753</v>
          </cell>
          <cell r="B1455" t="str">
            <v>CHONG,HAN YUAN ALICE</v>
          </cell>
          <cell r="C1455">
            <v>40648469</v>
          </cell>
          <cell r="D1455">
            <v>162.36000000000001</v>
          </cell>
          <cell r="E1455">
            <v>40</v>
          </cell>
          <cell r="F1455">
            <v>6494.4000000000005</v>
          </cell>
        </row>
        <row r="1456">
          <cell r="A1456">
            <v>10368755</v>
          </cell>
          <cell r="B1456" t="str">
            <v>CHEN,YUAN</v>
          </cell>
          <cell r="C1456">
            <v>40648468</v>
          </cell>
          <cell r="D1456">
            <v>143.68</v>
          </cell>
          <cell r="E1456">
            <v>8</v>
          </cell>
          <cell r="F1456">
            <v>1149.44</v>
          </cell>
        </row>
        <row r="1457">
          <cell r="A1457">
            <v>10368783</v>
          </cell>
          <cell r="B1457" t="str">
            <v>BAZZO,DAVID EMIL</v>
          </cell>
          <cell r="C1457">
            <v>40648499</v>
          </cell>
          <cell r="D1457">
            <v>100.57</v>
          </cell>
          <cell r="E1457">
            <v>32</v>
          </cell>
          <cell r="F1457">
            <v>3218.24</v>
          </cell>
        </row>
        <row r="1458">
          <cell r="A1458">
            <v>10368802</v>
          </cell>
          <cell r="B1458" t="str">
            <v>CHENG,GEORGE ZHI</v>
          </cell>
          <cell r="C1458">
            <v>40648522</v>
          </cell>
          <cell r="D1458">
            <v>134.15</v>
          </cell>
          <cell r="E1458">
            <v>8</v>
          </cell>
          <cell r="F1458">
            <v>1073.2</v>
          </cell>
        </row>
        <row r="1459">
          <cell r="A1459">
            <v>10368830</v>
          </cell>
          <cell r="B1459" t="str">
            <v>HERNANDEZ,LARRY</v>
          </cell>
          <cell r="C1459">
            <v>40648545</v>
          </cell>
          <cell r="D1459">
            <v>26.22</v>
          </cell>
          <cell r="E1459">
            <v>32</v>
          </cell>
          <cell r="F1459">
            <v>839.04</v>
          </cell>
        </row>
        <row r="1460">
          <cell r="A1460">
            <v>10368833</v>
          </cell>
          <cell r="B1460" t="str">
            <v>LEE,SANG RYEUL</v>
          </cell>
          <cell r="C1460">
            <v>40648557</v>
          </cell>
          <cell r="D1460">
            <v>36.200000000000003</v>
          </cell>
          <cell r="E1460">
            <v>8</v>
          </cell>
          <cell r="F1460">
            <v>289.60000000000002</v>
          </cell>
        </row>
        <row r="1461">
          <cell r="A1461">
            <v>10368834</v>
          </cell>
          <cell r="B1461" t="str">
            <v>BALINGIT,KAT TUPAS</v>
          </cell>
          <cell r="C1461">
            <v>40648551</v>
          </cell>
          <cell r="D1461">
            <v>38.31</v>
          </cell>
          <cell r="E1461">
            <v>8</v>
          </cell>
          <cell r="F1461">
            <v>306.48</v>
          </cell>
        </row>
        <row r="1462">
          <cell r="A1462">
            <v>10368835</v>
          </cell>
          <cell r="B1462" t="str">
            <v>CUTLER,APRYL LYNN</v>
          </cell>
          <cell r="C1462">
            <v>40648552</v>
          </cell>
          <cell r="D1462">
            <v>38.31</v>
          </cell>
          <cell r="E1462">
            <v>8</v>
          </cell>
          <cell r="F1462">
            <v>306.48</v>
          </cell>
        </row>
        <row r="1463">
          <cell r="A1463">
            <v>10368849</v>
          </cell>
          <cell r="B1463" t="str">
            <v>BEAL,BENJAMIN RYAN</v>
          </cell>
          <cell r="C1463">
            <v>40648577</v>
          </cell>
          <cell r="D1463">
            <v>72.27</v>
          </cell>
          <cell r="E1463">
            <v>8</v>
          </cell>
          <cell r="F1463">
            <v>578.16</v>
          </cell>
        </row>
        <row r="1464">
          <cell r="A1464">
            <v>10368862</v>
          </cell>
          <cell r="B1464" t="str">
            <v>SHAW,SUSANNA JANES</v>
          </cell>
          <cell r="C1464">
            <v>40731293</v>
          </cell>
          <cell r="D1464">
            <v>58.43</v>
          </cell>
          <cell r="E1464">
            <v>104</v>
          </cell>
          <cell r="F1464">
            <v>6076.72</v>
          </cell>
        </row>
        <row r="1465">
          <cell r="A1465">
            <v>10368880</v>
          </cell>
          <cell r="B1465" t="str">
            <v>EL-SAID,HOWAIDA</v>
          </cell>
          <cell r="C1465">
            <v>40651218</v>
          </cell>
          <cell r="D1465">
            <v>112.07</v>
          </cell>
          <cell r="E1465">
            <v>24</v>
          </cell>
          <cell r="F1465">
            <v>2689.68</v>
          </cell>
        </row>
        <row r="1466">
          <cell r="A1466">
            <v>10368886</v>
          </cell>
          <cell r="B1466" t="str">
            <v>ELSTER,JENNIFER DANA LAMB</v>
          </cell>
          <cell r="C1466">
            <v>40727179</v>
          </cell>
          <cell r="D1466">
            <v>0</v>
          </cell>
          <cell r="E1466">
            <v>32</v>
          </cell>
          <cell r="F1466">
            <v>0</v>
          </cell>
        </row>
        <row r="1467">
          <cell r="A1467">
            <v>10368888</v>
          </cell>
          <cell r="B1467" t="str">
            <v>LA CROIX,ANDREA ZAUDERER</v>
          </cell>
          <cell r="C1467">
            <v>40651258</v>
          </cell>
          <cell r="D1467">
            <v>158.05000000000001</v>
          </cell>
          <cell r="E1467">
            <v>8</v>
          </cell>
          <cell r="F1467">
            <v>1264.4000000000001</v>
          </cell>
        </row>
        <row r="1468">
          <cell r="A1468">
            <v>10368913</v>
          </cell>
          <cell r="B1468" t="str">
            <v>AFSHARI,NATALIE A</v>
          </cell>
          <cell r="C1468">
            <v>40651279</v>
          </cell>
          <cell r="D1468">
            <v>161.63999999999999</v>
          </cell>
          <cell r="E1468">
            <v>80</v>
          </cell>
          <cell r="F1468">
            <v>12931.199999999999</v>
          </cell>
        </row>
        <row r="1469">
          <cell r="A1469">
            <v>10368913</v>
          </cell>
          <cell r="B1469" t="str">
            <v>AFSHARI,NATALIE A</v>
          </cell>
          <cell r="C1469">
            <v>40651280</v>
          </cell>
          <cell r="D1469">
            <v>0</v>
          </cell>
          <cell r="E1469">
            <v>8</v>
          </cell>
          <cell r="F1469">
            <v>0</v>
          </cell>
        </row>
        <row r="1470">
          <cell r="A1470">
            <v>10368924</v>
          </cell>
          <cell r="B1470" t="str">
            <v>ESKO,JEFFREY D</v>
          </cell>
          <cell r="C1470">
            <v>40651300</v>
          </cell>
          <cell r="D1470">
            <v>158.91</v>
          </cell>
          <cell r="E1470">
            <v>24</v>
          </cell>
          <cell r="F1470">
            <v>3813.84</v>
          </cell>
        </row>
        <row r="1471">
          <cell r="A1471">
            <v>10368931</v>
          </cell>
          <cell r="B1471" t="str">
            <v>ERB,MARCELLA LOUISE</v>
          </cell>
          <cell r="C1471">
            <v>40651291</v>
          </cell>
          <cell r="D1471">
            <v>32.17</v>
          </cell>
          <cell r="E1471">
            <v>32</v>
          </cell>
          <cell r="F1471">
            <v>1029.44</v>
          </cell>
        </row>
        <row r="1472">
          <cell r="A1472">
            <v>10368951</v>
          </cell>
          <cell r="B1472" t="str">
            <v>BARBACK,CHRISTOPHER V</v>
          </cell>
          <cell r="C1472">
            <v>40651317</v>
          </cell>
          <cell r="D1472">
            <v>28.6</v>
          </cell>
          <cell r="E1472">
            <v>8</v>
          </cell>
          <cell r="F1472">
            <v>228.8</v>
          </cell>
        </row>
        <row r="1473">
          <cell r="A1473">
            <v>10368955</v>
          </cell>
          <cell r="B1473" t="str">
            <v>AGRAWAL,KUNAL</v>
          </cell>
          <cell r="C1473">
            <v>40651321</v>
          </cell>
          <cell r="D1473">
            <v>63.22</v>
          </cell>
          <cell r="E1473">
            <v>8</v>
          </cell>
          <cell r="F1473">
            <v>505.76</v>
          </cell>
        </row>
        <row r="1474">
          <cell r="A1474">
            <v>10368955</v>
          </cell>
          <cell r="B1474" t="str">
            <v>AGRAWAL,KUNAL</v>
          </cell>
          <cell r="C1474" t="str">
            <v>(blank)</v>
          </cell>
          <cell r="D1474" t="str">
            <v>(blank)</v>
          </cell>
          <cell r="E1474">
            <v>16</v>
          </cell>
          <cell r="F1474" t="e">
            <v>#VALUE!</v>
          </cell>
        </row>
        <row r="1475">
          <cell r="A1475">
            <v>10368964</v>
          </cell>
          <cell r="B1475" t="str">
            <v>DIEMER,TANJA</v>
          </cell>
          <cell r="C1475">
            <v>40651327</v>
          </cell>
          <cell r="D1475">
            <v>33.46</v>
          </cell>
          <cell r="E1475">
            <v>24</v>
          </cell>
          <cell r="F1475">
            <v>803.04</v>
          </cell>
        </row>
        <row r="1476">
          <cell r="A1476">
            <v>10368967</v>
          </cell>
          <cell r="B1476" t="str">
            <v>EVANS,SYLVIA M</v>
          </cell>
          <cell r="C1476">
            <v>40651368</v>
          </cell>
          <cell r="D1476">
            <v>159.47999999999999</v>
          </cell>
          <cell r="E1476">
            <v>16</v>
          </cell>
          <cell r="F1476">
            <v>2551.6799999999998</v>
          </cell>
        </row>
        <row r="1477">
          <cell r="A1477">
            <v>10368973</v>
          </cell>
          <cell r="B1477" t="str">
            <v>EVANS,SEAN J</v>
          </cell>
          <cell r="C1477">
            <v>40651339</v>
          </cell>
          <cell r="D1477">
            <v>80.94</v>
          </cell>
          <cell r="E1477">
            <v>8</v>
          </cell>
          <cell r="F1477">
            <v>647.52</v>
          </cell>
        </row>
        <row r="1478">
          <cell r="A1478">
            <v>10368981</v>
          </cell>
          <cell r="B1478" t="str">
            <v>CHIANG,GEORGE J</v>
          </cell>
          <cell r="C1478">
            <v>40651347</v>
          </cell>
          <cell r="D1478">
            <v>88.6</v>
          </cell>
          <cell r="E1478">
            <v>8</v>
          </cell>
          <cell r="F1478">
            <v>708.8</v>
          </cell>
        </row>
        <row r="1479">
          <cell r="A1479">
            <v>10368984</v>
          </cell>
          <cell r="B1479" t="str">
            <v>FAGAN,BRIAN THOMAS</v>
          </cell>
          <cell r="C1479">
            <v>40651354</v>
          </cell>
          <cell r="D1479">
            <v>82.38</v>
          </cell>
          <cell r="E1479">
            <v>8</v>
          </cell>
          <cell r="F1479">
            <v>659.04</v>
          </cell>
        </row>
        <row r="1480">
          <cell r="A1480">
            <v>10368985</v>
          </cell>
          <cell r="B1480" t="str">
            <v>FAGAN,HEATHER</v>
          </cell>
          <cell r="C1480">
            <v>40651355</v>
          </cell>
          <cell r="D1480">
            <v>58.45</v>
          </cell>
          <cell r="E1480">
            <v>48</v>
          </cell>
          <cell r="F1480">
            <v>2805.6000000000004</v>
          </cell>
        </row>
        <row r="1481">
          <cell r="A1481">
            <v>10368994</v>
          </cell>
          <cell r="B1481" t="str">
            <v>FAIRBANKS,TIMOTHY J</v>
          </cell>
          <cell r="C1481">
            <v>40651371</v>
          </cell>
          <cell r="D1481">
            <v>94.73</v>
          </cell>
          <cell r="E1481">
            <v>8</v>
          </cell>
          <cell r="F1481">
            <v>757.84</v>
          </cell>
        </row>
        <row r="1482">
          <cell r="A1482">
            <v>10369005</v>
          </cell>
          <cell r="B1482" t="str">
            <v>FARID,NIKDOKHT</v>
          </cell>
          <cell r="C1482">
            <v>40651386</v>
          </cell>
          <cell r="D1482">
            <v>169.4</v>
          </cell>
          <cell r="E1482">
            <v>16</v>
          </cell>
          <cell r="F1482">
            <v>2710.4</v>
          </cell>
        </row>
        <row r="1483">
          <cell r="A1483">
            <v>10369007</v>
          </cell>
          <cell r="B1483" t="str">
            <v>FANTA,PAUL TIMOTHY</v>
          </cell>
          <cell r="C1483">
            <v>40651384</v>
          </cell>
          <cell r="D1483">
            <v>129.61000000000001</v>
          </cell>
          <cell r="E1483">
            <v>8</v>
          </cell>
          <cell r="F1483">
            <v>1036.8800000000001</v>
          </cell>
        </row>
        <row r="1484">
          <cell r="A1484">
            <v>10369009</v>
          </cell>
          <cell r="B1484" t="str">
            <v>FAN,JUN BAO</v>
          </cell>
          <cell r="C1484">
            <v>40651385</v>
          </cell>
          <cell r="D1484">
            <v>37.159999999999997</v>
          </cell>
          <cell r="E1484">
            <v>24</v>
          </cell>
          <cell r="F1484">
            <v>891.83999999999992</v>
          </cell>
        </row>
        <row r="1485">
          <cell r="A1485">
            <v>10369011</v>
          </cell>
          <cell r="B1485" t="str">
            <v>FARIA DE OLIVEIRA,MICHELLI</v>
          </cell>
          <cell r="C1485">
            <v>40651388</v>
          </cell>
          <cell r="D1485">
            <v>52.68</v>
          </cell>
          <cell r="E1485">
            <v>8</v>
          </cell>
          <cell r="F1485">
            <v>421.44</v>
          </cell>
        </row>
        <row r="1486">
          <cell r="A1486">
            <v>10369017</v>
          </cell>
          <cell r="B1486" t="str">
            <v>KIM,GWE YA</v>
          </cell>
          <cell r="C1486">
            <v>40654005</v>
          </cell>
          <cell r="D1486">
            <v>111.3</v>
          </cell>
          <cell r="E1486">
            <v>8</v>
          </cell>
          <cell r="F1486">
            <v>890.4</v>
          </cell>
        </row>
        <row r="1487">
          <cell r="A1487">
            <v>10369018</v>
          </cell>
          <cell r="B1487" t="str">
            <v>KIM,JIHOON</v>
          </cell>
          <cell r="C1487">
            <v>40654010</v>
          </cell>
          <cell r="D1487">
            <v>59.64</v>
          </cell>
          <cell r="E1487">
            <v>8</v>
          </cell>
          <cell r="F1487">
            <v>477.12</v>
          </cell>
        </row>
        <row r="1488">
          <cell r="A1488">
            <v>10369022</v>
          </cell>
          <cell r="B1488" t="str">
            <v>KIM MCMANUS,OLIVIA SUNGJIN</v>
          </cell>
          <cell r="C1488">
            <v>40654011</v>
          </cell>
          <cell r="D1488">
            <v>95.79</v>
          </cell>
          <cell r="E1488">
            <v>8</v>
          </cell>
          <cell r="F1488">
            <v>766.32</v>
          </cell>
        </row>
        <row r="1489">
          <cell r="A1489">
            <v>10369028</v>
          </cell>
          <cell r="B1489" t="str">
            <v>KINGSTON,JESSICA MARY</v>
          </cell>
          <cell r="C1489">
            <v>40654019</v>
          </cell>
          <cell r="D1489">
            <v>104.12</v>
          </cell>
          <cell r="E1489">
            <v>6</v>
          </cell>
          <cell r="F1489">
            <v>624.72</v>
          </cell>
        </row>
        <row r="1490">
          <cell r="A1490">
            <v>10369029</v>
          </cell>
          <cell r="B1490" t="str">
            <v>KINGSTON,PAUL A</v>
          </cell>
          <cell r="C1490">
            <v>40654033</v>
          </cell>
          <cell r="D1490">
            <v>0</v>
          </cell>
          <cell r="E1490">
            <v>16</v>
          </cell>
          <cell r="F1490">
            <v>0</v>
          </cell>
        </row>
        <row r="1491">
          <cell r="A1491">
            <v>10369051</v>
          </cell>
          <cell r="B1491" t="str">
            <v>KISLING,KELLY DIANE</v>
          </cell>
          <cell r="C1491">
            <v>40654042</v>
          </cell>
          <cell r="D1491">
            <v>84.53</v>
          </cell>
          <cell r="E1491">
            <v>16</v>
          </cell>
          <cell r="F1491">
            <v>1352.48</v>
          </cell>
        </row>
        <row r="1492">
          <cell r="A1492">
            <v>10369053</v>
          </cell>
          <cell r="B1492" t="str">
            <v>KISTLER,ERIK B</v>
          </cell>
          <cell r="C1492">
            <v>40654046</v>
          </cell>
          <cell r="D1492">
            <v>80.56</v>
          </cell>
          <cell r="E1492">
            <v>8</v>
          </cell>
          <cell r="F1492">
            <v>644.48</v>
          </cell>
        </row>
        <row r="1493">
          <cell r="A1493">
            <v>10369058</v>
          </cell>
          <cell r="B1493" t="str">
            <v>KIZHAKKE PULIYAKOTE,ABHILASH SRIKUMAR</v>
          </cell>
          <cell r="C1493">
            <v>40654048</v>
          </cell>
          <cell r="D1493">
            <v>27.24</v>
          </cell>
          <cell r="E1493">
            <v>36</v>
          </cell>
          <cell r="F1493">
            <v>980.64</v>
          </cell>
        </row>
        <row r="1494">
          <cell r="A1494">
            <v>10369059</v>
          </cell>
          <cell r="B1494" t="str">
            <v>KIYONO,HIROSHI</v>
          </cell>
          <cell r="C1494">
            <v>40654051</v>
          </cell>
          <cell r="D1494">
            <v>98.32</v>
          </cell>
          <cell r="E1494">
            <v>8</v>
          </cell>
          <cell r="F1494">
            <v>786.56</v>
          </cell>
        </row>
        <row r="1495">
          <cell r="A1495">
            <v>10369070</v>
          </cell>
          <cell r="B1495" t="str">
            <v>KLEIN,KAREN ESTHER OERTER</v>
          </cell>
          <cell r="C1495">
            <v>40748065</v>
          </cell>
          <cell r="D1495">
            <v>93.39</v>
          </cell>
          <cell r="E1495">
            <v>8</v>
          </cell>
          <cell r="F1495">
            <v>747.12</v>
          </cell>
        </row>
        <row r="1496">
          <cell r="A1496">
            <v>10369077</v>
          </cell>
          <cell r="B1496" t="str">
            <v>KLEMKE,RICHARD L</v>
          </cell>
          <cell r="C1496">
            <v>40654075</v>
          </cell>
          <cell r="D1496">
            <v>82.18</v>
          </cell>
          <cell r="E1496">
            <v>8</v>
          </cell>
          <cell r="F1496">
            <v>657.44</v>
          </cell>
        </row>
        <row r="1497">
          <cell r="A1497">
            <v>10369086</v>
          </cell>
          <cell r="B1497" t="str">
            <v>KLIGERMAN,SETH JAY</v>
          </cell>
          <cell r="C1497">
            <v>40654086</v>
          </cell>
          <cell r="D1497">
            <v>166.95</v>
          </cell>
          <cell r="E1497">
            <v>8</v>
          </cell>
          <cell r="F1497">
            <v>1335.6</v>
          </cell>
        </row>
        <row r="1498">
          <cell r="A1498">
            <v>10369087</v>
          </cell>
          <cell r="B1498" t="str">
            <v>KLINE,LAWRENCE EDWARD</v>
          </cell>
          <cell r="C1498">
            <v>40654100</v>
          </cell>
          <cell r="D1498">
            <v>70.790000000000006</v>
          </cell>
          <cell r="E1498">
            <v>4</v>
          </cell>
          <cell r="F1498">
            <v>283.16000000000003</v>
          </cell>
        </row>
        <row r="1499">
          <cell r="A1499">
            <v>10369088</v>
          </cell>
          <cell r="B1499" t="str">
            <v>KLING,KAREN M</v>
          </cell>
          <cell r="C1499">
            <v>40654085</v>
          </cell>
          <cell r="D1499">
            <v>100.53</v>
          </cell>
          <cell r="E1499">
            <v>8</v>
          </cell>
          <cell r="F1499">
            <v>804.24</v>
          </cell>
        </row>
        <row r="1500">
          <cell r="A1500">
            <v>10369113</v>
          </cell>
          <cell r="B1500" t="str">
            <v>KOH,STEVE HYUN</v>
          </cell>
          <cell r="C1500">
            <v>40654128</v>
          </cell>
          <cell r="D1500">
            <v>94.49</v>
          </cell>
          <cell r="E1500">
            <v>24</v>
          </cell>
          <cell r="F1500">
            <v>2267.7599999999998</v>
          </cell>
        </row>
        <row r="1501">
          <cell r="A1501">
            <v>10369136</v>
          </cell>
          <cell r="B1501" t="str">
            <v>KONO,YUKO</v>
          </cell>
          <cell r="C1501">
            <v>40654161</v>
          </cell>
          <cell r="D1501">
            <v>119.01</v>
          </cell>
          <cell r="E1501">
            <v>8</v>
          </cell>
          <cell r="F1501">
            <v>952.08</v>
          </cell>
        </row>
        <row r="1502">
          <cell r="A1502">
            <v>10369139</v>
          </cell>
          <cell r="B1502" t="str">
            <v>KOO,SONYA JANET</v>
          </cell>
          <cell r="C1502">
            <v>40654159</v>
          </cell>
          <cell r="D1502">
            <v>101.45</v>
          </cell>
          <cell r="E1502">
            <v>112</v>
          </cell>
          <cell r="F1502">
            <v>11362.4</v>
          </cell>
        </row>
        <row r="1503">
          <cell r="A1503">
            <v>10369143</v>
          </cell>
          <cell r="B1503" t="str">
            <v>KORYUREK,ATA UMIT</v>
          </cell>
          <cell r="C1503">
            <v>40654153</v>
          </cell>
          <cell r="D1503">
            <v>73.34</v>
          </cell>
          <cell r="E1503">
            <v>24</v>
          </cell>
          <cell r="F1503">
            <v>1760.16</v>
          </cell>
        </row>
        <row r="1504">
          <cell r="A1504">
            <v>10369145</v>
          </cell>
          <cell r="B1504" t="str">
            <v>KORNEV,ALEXANDR PETROVICH</v>
          </cell>
          <cell r="C1504">
            <v>40654174</v>
          </cell>
          <cell r="D1504">
            <v>63.7</v>
          </cell>
          <cell r="E1504">
            <v>14</v>
          </cell>
          <cell r="F1504">
            <v>891.80000000000007</v>
          </cell>
        </row>
        <row r="1505">
          <cell r="A1505">
            <v>10369146</v>
          </cell>
          <cell r="B1505" t="str">
            <v>KORN,BOBBY S</v>
          </cell>
          <cell r="C1505">
            <v>40654176</v>
          </cell>
          <cell r="D1505">
            <v>150.53</v>
          </cell>
          <cell r="E1505">
            <v>40</v>
          </cell>
          <cell r="F1505">
            <v>6021.2</v>
          </cell>
        </row>
        <row r="1506">
          <cell r="A1506">
            <v>10369156</v>
          </cell>
          <cell r="B1506" t="str">
            <v>JAMIESON,CATRIONA H M</v>
          </cell>
          <cell r="C1506">
            <v>40663908</v>
          </cell>
          <cell r="D1506">
            <v>0</v>
          </cell>
          <cell r="E1506">
            <v>8</v>
          </cell>
          <cell r="F1506">
            <v>0</v>
          </cell>
        </row>
        <row r="1507">
          <cell r="A1507">
            <v>10369159</v>
          </cell>
          <cell r="B1507" t="str">
            <v>NGUYEN,LIEM CONG</v>
          </cell>
          <cell r="C1507">
            <v>40656607</v>
          </cell>
          <cell r="D1507">
            <v>75.959999999999994</v>
          </cell>
          <cell r="E1507">
            <v>16</v>
          </cell>
          <cell r="F1507">
            <v>1215.3599999999999</v>
          </cell>
        </row>
        <row r="1508">
          <cell r="A1508">
            <v>10369160</v>
          </cell>
          <cell r="B1508" t="str">
            <v>MACMASTER,KATHY N</v>
          </cell>
          <cell r="C1508">
            <v>40656606</v>
          </cell>
          <cell r="D1508">
            <v>33.520000000000003</v>
          </cell>
          <cell r="E1508">
            <v>8</v>
          </cell>
          <cell r="F1508">
            <v>268.16000000000003</v>
          </cell>
        </row>
        <row r="1509">
          <cell r="A1509">
            <v>10369161</v>
          </cell>
          <cell r="B1509" t="str">
            <v>NGUYEN,KHAI HOANG</v>
          </cell>
          <cell r="C1509">
            <v>40656609</v>
          </cell>
          <cell r="D1509">
            <v>106.41</v>
          </cell>
          <cell r="E1509">
            <v>8</v>
          </cell>
          <cell r="F1509">
            <v>851.28</v>
          </cell>
        </row>
        <row r="1510">
          <cell r="A1510">
            <v>10369162</v>
          </cell>
          <cell r="B1510" t="str">
            <v>JAMIESON,CHRISTINA AGNES MARGARET</v>
          </cell>
          <cell r="C1510">
            <v>40656612</v>
          </cell>
          <cell r="D1510">
            <v>57.47</v>
          </cell>
          <cell r="E1510">
            <v>8</v>
          </cell>
          <cell r="F1510">
            <v>459.76</v>
          </cell>
        </row>
        <row r="1511">
          <cell r="A1511">
            <v>10369166</v>
          </cell>
          <cell r="B1511" t="str">
            <v>CHACE,CONSTANCE REBECCA</v>
          </cell>
          <cell r="C1511">
            <v>40656615</v>
          </cell>
          <cell r="D1511">
            <v>54.98</v>
          </cell>
          <cell r="E1511">
            <v>8</v>
          </cell>
          <cell r="F1511">
            <v>439.84</v>
          </cell>
        </row>
        <row r="1512">
          <cell r="A1512">
            <v>10369194</v>
          </cell>
          <cell r="B1512" t="str">
            <v>NIZET,VICTOR F</v>
          </cell>
          <cell r="C1512">
            <v>40656681</v>
          </cell>
          <cell r="D1512">
            <v>176.43</v>
          </cell>
          <cell r="E1512">
            <v>8</v>
          </cell>
          <cell r="F1512">
            <v>1411.44</v>
          </cell>
        </row>
        <row r="1513">
          <cell r="A1513">
            <v>10369206</v>
          </cell>
          <cell r="B1513" t="str">
            <v>NING,XINQUAN TRENT T</v>
          </cell>
          <cell r="C1513">
            <v>40656662</v>
          </cell>
          <cell r="D1513">
            <v>109.24</v>
          </cell>
          <cell r="E1513">
            <v>48</v>
          </cell>
          <cell r="F1513">
            <v>5243.5199999999995</v>
          </cell>
        </row>
        <row r="1514">
          <cell r="A1514">
            <v>10369214</v>
          </cell>
          <cell r="B1514" t="str">
            <v>KARANJIA,NAVAZ P</v>
          </cell>
          <cell r="C1514">
            <v>40656685</v>
          </cell>
          <cell r="D1514">
            <v>65.8</v>
          </cell>
          <cell r="E1514">
            <v>8</v>
          </cell>
          <cell r="F1514">
            <v>526.4</v>
          </cell>
        </row>
        <row r="1515">
          <cell r="A1515">
            <v>10369216</v>
          </cell>
          <cell r="B1515" t="str">
            <v>NODORA,JESSE</v>
          </cell>
          <cell r="C1515">
            <v>40656678</v>
          </cell>
          <cell r="D1515">
            <v>57.81</v>
          </cell>
          <cell r="E1515">
            <v>8</v>
          </cell>
          <cell r="F1515">
            <v>462.48</v>
          </cell>
        </row>
        <row r="1516">
          <cell r="A1516">
            <v>10369221</v>
          </cell>
          <cell r="B1516" t="str">
            <v>NISSINEN,JANNE KRISTOFFER</v>
          </cell>
          <cell r="C1516">
            <v>40656689</v>
          </cell>
          <cell r="D1516">
            <v>95.26</v>
          </cell>
          <cell r="E1516">
            <v>4</v>
          </cell>
          <cell r="F1516">
            <v>381.04</v>
          </cell>
        </row>
        <row r="1517">
          <cell r="A1517">
            <v>10369223</v>
          </cell>
          <cell r="B1517" t="str">
            <v>NOCON,JEREMY J</v>
          </cell>
          <cell r="C1517">
            <v>40656674</v>
          </cell>
          <cell r="D1517">
            <v>54.21</v>
          </cell>
          <cell r="E1517">
            <v>8</v>
          </cell>
          <cell r="F1517">
            <v>433.68</v>
          </cell>
        </row>
        <row r="1518">
          <cell r="A1518">
            <v>10369224</v>
          </cell>
          <cell r="B1518" t="str">
            <v>NIGRO,JOHN JOSEPH</v>
          </cell>
          <cell r="C1518">
            <v>40656679</v>
          </cell>
          <cell r="D1518">
            <v>120.79</v>
          </cell>
          <cell r="E1518">
            <v>8</v>
          </cell>
          <cell r="F1518">
            <v>966.32</v>
          </cell>
        </row>
        <row r="1519">
          <cell r="A1519">
            <v>10369225</v>
          </cell>
          <cell r="B1519" t="str">
            <v>NOORBAKHSH,ABRAHAM</v>
          </cell>
          <cell r="C1519">
            <v>40656693</v>
          </cell>
          <cell r="D1519">
            <v>33.78</v>
          </cell>
          <cell r="E1519">
            <v>32</v>
          </cell>
          <cell r="F1519">
            <v>1080.96</v>
          </cell>
        </row>
        <row r="1520">
          <cell r="A1520">
            <v>10369231</v>
          </cell>
          <cell r="B1520" t="str">
            <v>NOBARI,MATTHEW MOHAMMAD</v>
          </cell>
          <cell r="C1520">
            <v>40656688</v>
          </cell>
          <cell r="D1520">
            <v>106.36</v>
          </cell>
          <cell r="E1520">
            <v>8</v>
          </cell>
          <cell r="F1520">
            <v>850.88</v>
          </cell>
        </row>
        <row r="1521">
          <cell r="A1521">
            <v>10369235</v>
          </cell>
          <cell r="B1521" t="str">
            <v>NIEMI,ANNA KAISA</v>
          </cell>
          <cell r="C1521">
            <v>40656698</v>
          </cell>
          <cell r="D1521">
            <v>92.34</v>
          </cell>
          <cell r="E1521">
            <v>30</v>
          </cell>
          <cell r="F1521">
            <v>2770.2000000000003</v>
          </cell>
        </row>
        <row r="1522">
          <cell r="A1522">
            <v>10369236</v>
          </cell>
          <cell r="B1522" t="str">
            <v>NIENOW,SHALON MARIE</v>
          </cell>
          <cell r="C1522">
            <v>40656711</v>
          </cell>
          <cell r="D1522">
            <v>69.06</v>
          </cell>
          <cell r="E1522">
            <v>8</v>
          </cell>
          <cell r="F1522">
            <v>552.48</v>
          </cell>
        </row>
        <row r="1523">
          <cell r="A1523">
            <v>10369238</v>
          </cell>
          <cell r="B1523" t="str">
            <v>NOBLES,ALICIA LYNN</v>
          </cell>
          <cell r="C1523">
            <v>40656700</v>
          </cell>
          <cell r="D1523">
            <v>57.47</v>
          </cell>
          <cell r="E1523">
            <v>8</v>
          </cell>
          <cell r="F1523">
            <v>459.76</v>
          </cell>
        </row>
        <row r="1524">
          <cell r="A1524">
            <v>10369256</v>
          </cell>
          <cell r="B1524" t="str">
            <v>NORMAN,MARC A</v>
          </cell>
          <cell r="C1524">
            <v>40656723</v>
          </cell>
          <cell r="D1524">
            <v>80.27</v>
          </cell>
          <cell r="E1524">
            <v>8</v>
          </cell>
          <cell r="F1524">
            <v>642.16</v>
          </cell>
        </row>
        <row r="1525">
          <cell r="A1525">
            <v>10369261</v>
          </cell>
          <cell r="B1525" t="str">
            <v>NONIYEVA,YULIANA</v>
          </cell>
          <cell r="C1525">
            <v>40656730</v>
          </cell>
          <cell r="D1525">
            <v>51.2</v>
          </cell>
          <cell r="E1525">
            <v>40</v>
          </cell>
          <cell r="F1525">
            <v>2048</v>
          </cell>
        </row>
        <row r="1526">
          <cell r="A1526">
            <v>10369265</v>
          </cell>
          <cell r="B1526" t="str">
            <v>NORA,CHELSEA L</v>
          </cell>
          <cell r="C1526">
            <v>40656731</v>
          </cell>
          <cell r="D1526">
            <v>29.13</v>
          </cell>
          <cell r="E1526">
            <v>8</v>
          </cell>
          <cell r="F1526">
            <v>233.04</v>
          </cell>
        </row>
        <row r="1527">
          <cell r="A1527">
            <v>10369267</v>
          </cell>
          <cell r="B1527" t="str">
            <v>NORBASH,ALEXANDER</v>
          </cell>
          <cell r="C1527">
            <v>40656766</v>
          </cell>
          <cell r="D1527">
            <v>325.77</v>
          </cell>
          <cell r="E1527">
            <v>8</v>
          </cell>
          <cell r="F1527">
            <v>2606.16</v>
          </cell>
        </row>
        <row r="1528">
          <cell r="A1528">
            <v>10369285</v>
          </cell>
          <cell r="B1528" t="str">
            <v>NOTESTINE,RANDOLPH J</v>
          </cell>
          <cell r="C1528">
            <v>40656760</v>
          </cell>
          <cell r="D1528">
            <v>0</v>
          </cell>
          <cell r="E1528">
            <v>8</v>
          </cell>
          <cell r="F1528">
            <v>0</v>
          </cell>
        </row>
        <row r="1529">
          <cell r="A1529">
            <v>10369288</v>
          </cell>
          <cell r="B1529" t="str">
            <v>NOURBAKHSH,NOUREDDIN D</v>
          </cell>
          <cell r="C1529">
            <v>40656756</v>
          </cell>
          <cell r="D1529">
            <v>56.42</v>
          </cell>
          <cell r="E1529">
            <v>8</v>
          </cell>
          <cell r="F1529">
            <v>451.36</v>
          </cell>
        </row>
        <row r="1530">
          <cell r="A1530">
            <v>10369291</v>
          </cell>
          <cell r="B1530" t="str">
            <v>NOVOTNY,RICHARD WILLIAM</v>
          </cell>
          <cell r="C1530">
            <v>40656763</v>
          </cell>
          <cell r="D1530">
            <v>50.62</v>
          </cell>
          <cell r="E1530">
            <v>24</v>
          </cell>
          <cell r="F1530">
            <v>1214.8799999999999</v>
          </cell>
        </row>
        <row r="1531">
          <cell r="A1531">
            <v>10369323</v>
          </cell>
          <cell r="B1531" t="str">
            <v>BEAUCHAMP WALTERS,JULIA</v>
          </cell>
          <cell r="C1531">
            <v>40648633</v>
          </cell>
          <cell r="D1531">
            <v>80.94</v>
          </cell>
          <cell r="E1531">
            <v>8</v>
          </cell>
          <cell r="F1531">
            <v>647.52</v>
          </cell>
        </row>
        <row r="1532">
          <cell r="A1532">
            <v>10369329</v>
          </cell>
          <cell r="B1532" t="str">
            <v>BEAUMONT,THOMAS LA MAR</v>
          </cell>
          <cell r="C1532">
            <v>40648637</v>
          </cell>
          <cell r="D1532">
            <v>92.34</v>
          </cell>
          <cell r="E1532">
            <v>8</v>
          </cell>
          <cell r="F1532">
            <v>738.72</v>
          </cell>
        </row>
        <row r="1533">
          <cell r="A1533">
            <v>10369366</v>
          </cell>
          <cell r="B1533" t="str">
            <v>MUNRO,DANIEL BLACKWELL</v>
          </cell>
          <cell r="C1533">
            <v>40648681</v>
          </cell>
          <cell r="D1533">
            <v>25.6</v>
          </cell>
          <cell r="E1533">
            <v>32</v>
          </cell>
          <cell r="F1533">
            <v>819.2</v>
          </cell>
        </row>
        <row r="1534">
          <cell r="A1534">
            <v>10369369</v>
          </cell>
          <cell r="B1534" t="str">
            <v>HUDSON,ALEXANDRA DORENE</v>
          </cell>
          <cell r="C1534">
            <v>40648701</v>
          </cell>
          <cell r="D1534">
            <v>25.6</v>
          </cell>
          <cell r="E1534">
            <v>8</v>
          </cell>
          <cell r="F1534">
            <v>204.8</v>
          </cell>
        </row>
        <row r="1535">
          <cell r="A1535">
            <v>10369373</v>
          </cell>
          <cell r="B1535" t="str">
            <v>SMITH,TUKISA D</v>
          </cell>
          <cell r="C1535">
            <v>40648692</v>
          </cell>
          <cell r="D1535">
            <v>66.09</v>
          </cell>
          <cell r="E1535">
            <v>8</v>
          </cell>
          <cell r="F1535">
            <v>528.72</v>
          </cell>
        </row>
        <row r="1536">
          <cell r="A1536">
            <v>10369383</v>
          </cell>
          <cell r="B1536" t="str">
            <v>CHO,SHIZUKO</v>
          </cell>
          <cell r="C1536">
            <v>40648724</v>
          </cell>
          <cell r="D1536">
            <v>30.91</v>
          </cell>
          <cell r="E1536">
            <v>8</v>
          </cell>
          <cell r="F1536">
            <v>247.28</v>
          </cell>
        </row>
        <row r="1537">
          <cell r="A1537">
            <v>10369415</v>
          </cell>
          <cell r="B1537" t="str">
            <v>CARTER,KRISTINA KIM</v>
          </cell>
          <cell r="C1537" t="str">
            <v>(blank)</v>
          </cell>
          <cell r="D1537" t="str">
            <v>(blank)</v>
          </cell>
          <cell r="E1537">
            <v>8</v>
          </cell>
          <cell r="F1537" t="e">
            <v>#VALUE!</v>
          </cell>
        </row>
        <row r="1538">
          <cell r="A1538">
            <v>10369448</v>
          </cell>
          <cell r="B1538" t="str">
            <v>FATAYERJI,NABIL</v>
          </cell>
          <cell r="C1538">
            <v>40651414</v>
          </cell>
          <cell r="D1538">
            <v>120.79</v>
          </cell>
          <cell r="E1538">
            <v>28</v>
          </cell>
          <cell r="F1538">
            <v>3382.1200000000003</v>
          </cell>
        </row>
        <row r="1539">
          <cell r="A1539">
            <v>10369451</v>
          </cell>
          <cell r="B1539" t="str">
            <v>FATTET,LAURENT</v>
          </cell>
          <cell r="C1539">
            <v>40651412</v>
          </cell>
          <cell r="D1539">
            <v>33.520000000000003</v>
          </cell>
          <cell r="E1539">
            <v>8</v>
          </cell>
          <cell r="F1539">
            <v>268.16000000000003</v>
          </cell>
        </row>
        <row r="1540">
          <cell r="A1540">
            <v>10369458</v>
          </cell>
          <cell r="B1540" t="str">
            <v>RAY,XENIA JANICE</v>
          </cell>
          <cell r="C1540">
            <v>40651420</v>
          </cell>
          <cell r="D1540">
            <v>73.28</v>
          </cell>
          <cell r="E1540">
            <v>8</v>
          </cell>
          <cell r="F1540">
            <v>586.24</v>
          </cell>
        </row>
        <row r="1541">
          <cell r="A1541">
            <v>10369475</v>
          </cell>
          <cell r="B1541" t="str">
            <v>FEHMI,SYED</v>
          </cell>
          <cell r="C1541">
            <v>40651439</v>
          </cell>
          <cell r="D1541">
            <v>125.08</v>
          </cell>
          <cell r="E1541">
            <v>8</v>
          </cell>
          <cell r="F1541">
            <v>1000.64</v>
          </cell>
        </row>
        <row r="1542">
          <cell r="A1542">
            <v>10369478</v>
          </cell>
          <cell r="B1542" t="str">
            <v>FEIGENBAUM,ANNETTE SJ</v>
          </cell>
          <cell r="C1542">
            <v>40651442</v>
          </cell>
          <cell r="D1542">
            <v>63.88</v>
          </cell>
          <cell r="E1542">
            <v>4</v>
          </cell>
          <cell r="F1542">
            <v>255.52</v>
          </cell>
        </row>
        <row r="1543">
          <cell r="A1543">
            <v>10369481</v>
          </cell>
          <cell r="B1543" t="str">
            <v>FEIST,ASHLEY ANN</v>
          </cell>
          <cell r="C1543">
            <v>40651463</v>
          </cell>
          <cell r="D1543">
            <v>0</v>
          </cell>
          <cell r="E1543">
            <v>6</v>
          </cell>
          <cell r="F1543">
            <v>0</v>
          </cell>
        </row>
        <row r="1544">
          <cell r="A1544">
            <v>10369486</v>
          </cell>
          <cell r="B1544" t="str">
            <v>FELD,GREGORY K</v>
          </cell>
          <cell r="C1544">
            <v>40651458</v>
          </cell>
          <cell r="D1544">
            <v>251.44</v>
          </cell>
          <cell r="E1544">
            <v>8</v>
          </cell>
          <cell r="F1544">
            <v>2011.52</v>
          </cell>
        </row>
        <row r="1545">
          <cell r="A1545">
            <v>10369493</v>
          </cell>
          <cell r="B1545" t="str">
            <v>FERGERSON,BYRON DOUGLAS</v>
          </cell>
          <cell r="C1545">
            <v>40651464</v>
          </cell>
          <cell r="D1545">
            <v>80.56</v>
          </cell>
          <cell r="E1545">
            <v>16</v>
          </cell>
          <cell r="F1545">
            <v>1288.96</v>
          </cell>
        </row>
        <row r="1546">
          <cell r="A1546">
            <v>10369508</v>
          </cell>
          <cell r="B1546" t="str">
            <v>FERNANDES,TIMOTHY MARTIN</v>
          </cell>
          <cell r="C1546">
            <v>40651492</v>
          </cell>
          <cell r="D1546">
            <v>128.05000000000001</v>
          </cell>
          <cell r="E1546">
            <v>8</v>
          </cell>
          <cell r="F1546">
            <v>1024.4000000000001</v>
          </cell>
        </row>
        <row r="1547">
          <cell r="A1547">
            <v>10369510</v>
          </cell>
          <cell r="B1547" t="str">
            <v>FERNANDEZ MARTORELL,PATRICIO</v>
          </cell>
          <cell r="C1547">
            <v>40651488</v>
          </cell>
          <cell r="D1547">
            <v>140.09</v>
          </cell>
          <cell r="E1547">
            <v>35</v>
          </cell>
          <cell r="F1547">
            <v>4903.1500000000005</v>
          </cell>
        </row>
        <row r="1548">
          <cell r="A1548">
            <v>10369514</v>
          </cell>
          <cell r="B1548" t="str">
            <v>FERREYRA,HENRY A</v>
          </cell>
          <cell r="C1548">
            <v>40651495</v>
          </cell>
          <cell r="D1548">
            <v>53.69</v>
          </cell>
          <cell r="E1548">
            <v>88</v>
          </cell>
          <cell r="F1548">
            <v>4724.7199999999993</v>
          </cell>
        </row>
        <row r="1549">
          <cell r="A1549">
            <v>10369519</v>
          </cell>
          <cell r="B1549" t="str">
            <v>FERNG,NICHOL SHING</v>
          </cell>
          <cell r="C1549">
            <v>40651505</v>
          </cell>
          <cell r="D1549">
            <v>29.71</v>
          </cell>
          <cell r="E1549">
            <v>8</v>
          </cell>
          <cell r="F1549">
            <v>237.68</v>
          </cell>
        </row>
        <row r="1550">
          <cell r="A1550">
            <v>10369520</v>
          </cell>
          <cell r="B1550" t="str">
            <v>FERRARA,NAPOLEONE</v>
          </cell>
          <cell r="C1550">
            <v>40651530</v>
          </cell>
          <cell r="D1550">
            <v>335.25</v>
          </cell>
          <cell r="E1550">
            <v>8</v>
          </cell>
          <cell r="F1550">
            <v>2682</v>
          </cell>
        </row>
        <row r="1551">
          <cell r="A1551">
            <v>10369521</v>
          </cell>
          <cell r="B1551" t="str">
            <v>FERREY,DOMINIC ALEXANDER</v>
          </cell>
          <cell r="C1551">
            <v>40651506</v>
          </cell>
          <cell r="D1551">
            <v>53.35</v>
          </cell>
          <cell r="E1551">
            <v>8</v>
          </cell>
          <cell r="F1551">
            <v>426.8</v>
          </cell>
        </row>
        <row r="1552">
          <cell r="A1552">
            <v>10369522</v>
          </cell>
          <cell r="B1552" t="str">
            <v>FERREIRA LEAO,TIAGO</v>
          </cell>
          <cell r="C1552">
            <v>40651504</v>
          </cell>
          <cell r="D1552">
            <v>26.63</v>
          </cell>
          <cell r="E1552">
            <v>8</v>
          </cell>
          <cell r="F1552">
            <v>213.04</v>
          </cell>
        </row>
        <row r="1553">
          <cell r="A1553">
            <v>10369526</v>
          </cell>
          <cell r="B1553" t="str">
            <v>FERNANDEZ DE COSSIO GOMEZ,LOURDES</v>
          </cell>
          <cell r="C1553">
            <v>40651508</v>
          </cell>
          <cell r="D1553">
            <v>24.31</v>
          </cell>
          <cell r="E1553">
            <v>24</v>
          </cell>
          <cell r="F1553">
            <v>583.43999999999994</v>
          </cell>
        </row>
        <row r="1554">
          <cell r="A1554">
            <v>10369542</v>
          </cell>
          <cell r="B1554" t="str">
            <v>FIGUEROA,STEPHEN MONTOYA</v>
          </cell>
          <cell r="C1554">
            <v>40651544</v>
          </cell>
          <cell r="D1554">
            <v>49.36</v>
          </cell>
          <cell r="E1554">
            <v>16</v>
          </cell>
          <cell r="F1554">
            <v>789.76</v>
          </cell>
        </row>
        <row r="1555">
          <cell r="A1555">
            <v>10369561</v>
          </cell>
          <cell r="B1555" t="str">
            <v>FINNERAN IV,JOHN J</v>
          </cell>
          <cell r="C1555">
            <v>40651553</v>
          </cell>
          <cell r="D1555">
            <v>61.59</v>
          </cell>
          <cell r="E1555">
            <v>16</v>
          </cell>
          <cell r="F1555">
            <v>985.44</v>
          </cell>
        </row>
        <row r="1556">
          <cell r="A1556">
            <v>10369564</v>
          </cell>
          <cell r="B1556" t="str">
            <v>FIORELLA,MELANIE RAE</v>
          </cell>
          <cell r="C1556">
            <v>40651560</v>
          </cell>
          <cell r="D1556">
            <v>65.8</v>
          </cell>
          <cell r="E1556">
            <v>8</v>
          </cell>
          <cell r="F1556">
            <v>526.4</v>
          </cell>
        </row>
        <row r="1557">
          <cell r="A1557">
            <v>10369566</v>
          </cell>
          <cell r="B1557" t="str">
            <v>FIRESTEIN,CATHERINE ELIZABETH</v>
          </cell>
          <cell r="C1557">
            <v>40651562</v>
          </cell>
          <cell r="D1557">
            <v>100.57</v>
          </cell>
          <cell r="E1557">
            <v>168</v>
          </cell>
          <cell r="F1557">
            <v>16895.759999999998</v>
          </cell>
        </row>
        <row r="1558">
          <cell r="A1558">
            <v>10369567</v>
          </cell>
          <cell r="B1558" t="str">
            <v>FIRESTEIN,DAVID J</v>
          </cell>
          <cell r="C1558">
            <v>40651563</v>
          </cell>
          <cell r="D1558">
            <v>38.31</v>
          </cell>
          <cell r="E1558">
            <v>16</v>
          </cell>
          <cell r="F1558">
            <v>612.96</v>
          </cell>
        </row>
        <row r="1559">
          <cell r="A1559">
            <v>10369568</v>
          </cell>
          <cell r="B1559" t="str">
            <v>FIRESTEIN,GARY S</v>
          </cell>
          <cell r="C1559">
            <v>40651595</v>
          </cell>
          <cell r="D1559">
            <v>253.88</v>
          </cell>
          <cell r="E1559">
            <v>8</v>
          </cell>
          <cell r="F1559">
            <v>2031.04</v>
          </cell>
        </row>
        <row r="1560">
          <cell r="A1560">
            <v>10369573</v>
          </cell>
          <cell r="B1560" t="str">
            <v>KOVACS,ILDIKO KATALIN</v>
          </cell>
          <cell r="C1560">
            <v>40654178</v>
          </cell>
          <cell r="D1560">
            <v>69.88</v>
          </cell>
          <cell r="E1560">
            <v>7</v>
          </cell>
          <cell r="F1560">
            <v>489.15999999999997</v>
          </cell>
        </row>
        <row r="1561">
          <cell r="A1561">
            <v>10369574</v>
          </cell>
          <cell r="B1561" t="str">
            <v>KOTOL,PAUL FRANCIS</v>
          </cell>
          <cell r="C1561">
            <v>40654167</v>
          </cell>
          <cell r="D1561">
            <v>30.95</v>
          </cell>
          <cell r="E1561">
            <v>8</v>
          </cell>
          <cell r="F1561">
            <v>247.6</v>
          </cell>
        </row>
        <row r="1562">
          <cell r="A1562">
            <v>10369576</v>
          </cell>
          <cell r="B1562" t="str">
            <v>KOTTA,KISHORE KUMAR</v>
          </cell>
          <cell r="C1562">
            <v>40654169</v>
          </cell>
          <cell r="D1562">
            <v>43.96</v>
          </cell>
          <cell r="E1562">
            <v>8</v>
          </cell>
          <cell r="F1562">
            <v>351.68</v>
          </cell>
        </row>
        <row r="1563">
          <cell r="A1563">
            <v>10369578</v>
          </cell>
          <cell r="B1563" t="str">
            <v>KOPKO,PATRICIA M</v>
          </cell>
          <cell r="C1563">
            <v>40654183</v>
          </cell>
          <cell r="D1563">
            <v>150.38</v>
          </cell>
          <cell r="E1563">
            <v>48</v>
          </cell>
          <cell r="F1563">
            <v>7218.24</v>
          </cell>
        </row>
        <row r="1564">
          <cell r="A1564">
            <v>10369583</v>
          </cell>
          <cell r="B1564" t="str">
            <v>KOMSOUKANIANTS,ARKADY</v>
          </cell>
          <cell r="C1564">
            <v>40654189</v>
          </cell>
          <cell r="D1564">
            <v>100.57</v>
          </cell>
          <cell r="E1564">
            <v>8</v>
          </cell>
          <cell r="F1564">
            <v>804.56</v>
          </cell>
        </row>
        <row r="1565">
          <cell r="A1565">
            <v>10369589</v>
          </cell>
          <cell r="B1565" t="str">
            <v>KOLB,FREDERIC JEROME GEORGES</v>
          </cell>
          <cell r="C1565">
            <v>40654193</v>
          </cell>
          <cell r="D1565">
            <v>96.65</v>
          </cell>
          <cell r="E1565">
            <v>8</v>
          </cell>
          <cell r="F1565">
            <v>773.2</v>
          </cell>
        </row>
        <row r="1566">
          <cell r="A1566">
            <v>10369591</v>
          </cell>
          <cell r="B1566" t="str">
            <v>BAZHENOV,MAKSIM VLADIMIROVICH</v>
          </cell>
          <cell r="C1566">
            <v>40654211</v>
          </cell>
          <cell r="D1566">
            <v>0</v>
          </cell>
          <cell r="E1566">
            <v>8</v>
          </cell>
          <cell r="F1566">
            <v>0</v>
          </cell>
        </row>
        <row r="1567">
          <cell r="A1567">
            <v>10369597</v>
          </cell>
          <cell r="B1567" t="str">
            <v>KOOLA,JEJO DAVID</v>
          </cell>
          <cell r="C1567">
            <v>40663910</v>
          </cell>
          <cell r="D1567">
            <v>0</v>
          </cell>
          <cell r="E1567">
            <v>40</v>
          </cell>
          <cell r="F1567">
            <v>0</v>
          </cell>
        </row>
        <row r="1568">
          <cell r="A1568">
            <v>10369598</v>
          </cell>
          <cell r="B1568" t="str">
            <v>KOOROS,KOOROSH</v>
          </cell>
          <cell r="C1568">
            <v>40654216</v>
          </cell>
          <cell r="D1568">
            <v>74.010000000000005</v>
          </cell>
          <cell r="E1568">
            <v>8</v>
          </cell>
          <cell r="F1568">
            <v>592.08000000000004</v>
          </cell>
        </row>
        <row r="1569">
          <cell r="A1569">
            <v>10369602</v>
          </cell>
          <cell r="B1569" t="str">
            <v>RICHARD,MARLA GOKEE</v>
          </cell>
          <cell r="C1569">
            <v>40654224</v>
          </cell>
          <cell r="D1569">
            <v>71.41</v>
          </cell>
          <cell r="E1569">
            <v>22</v>
          </cell>
          <cell r="F1569">
            <v>1571.02</v>
          </cell>
        </row>
        <row r="1570">
          <cell r="A1570">
            <v>10369614</v>
          </cell>
          <cell r="B1570" t="str">
            <v>KOWALSKI-MCGRAW,MICHELE MARIE</v>
          </cell>
          <cell r="C1570">
            <v>40654228</v>
          </cell>
          <cell r="D1570">
            <v>81.13</v>
          </cell>
          <cell r="E1570">
            <v>14</v>
          </cell>
          <cell r="F1570">
            <v>1135.82</v>
          </cell>
        </row>
        <row r="1571">
          <cell r="A1571">
            <v>10369631</v>
          </cell>
          <cell r="B1571" t="str">
            <v>KAUFMANN,CHRISTOPHER N</v>
          </cell>
          <cell r="C1571">
            <v>40654258</v>
          </cell>
          <cell r="D1571">
            <v>50.62</v>
          </cell>
          <cell r="E1571">
            <v>8</v>
          </cell>
          <cell r="F1571">
            <v>404.96</v>
          </cell>
        </row>
        <row r="1572">
          <cell r="A1572">
            <v>10369641</v>
          </cell>
          <cell r="B1572" t="str">
            <v>KRATZ,ANTON</v>
          </cell>
          <cell r="C1572">
            <v>40654254</v>
          </cell>
          <cell r="D1572">
            <v>39.89</v>
          </cell>
          <cell r="E1572">
            <v>8</v>
          </cell>
          <cell r="F1572">
            <v>319.12</v>
          </cell>
        </row>
        <row r="1573">
          <cell r="A1573">
            <v>10369648</v>
          </cell>
          <cell r="B1573" t="str">
            <v>KREISBERG,JASON FRANCIS</v>
          </cell>
          <cell r="C1573">
            <v>40654269</v>
          </cell>
          <cell r="D1573">
            <v>54.26</v>
          </cell>
          <cell r="E1573">
            <v>8</v>
          </cell>
          <cell r="F1573">
            <v>434.08</v>
          </cell>
        </row>
        <row r="1574">
          <cell r="A1574">
            <v>10369657</v>
          </cell>
          <cell r="B1574" t="str">
            <v>KISSELEVA,TATIANA</v>
          </cell>
          <cell r="C1574">
            <v>40654293</v>
          </cell>
          <cell r="D1574">
            <v>0</v>
          </cell>
          <cell r="E1574">
            <v>8</v>
          </cell>
          <cell r="F1574">
            <v>0</v>
          </cell>
        </row>
        <row r="1575">
          <cell r="A1575">
            <v>10369664</v>
          </cell>
          <cell r="B1575" t="str">
            <v>KRINSKY,MARY LEE</v>
          </cell>
          <cell r="C1575">
            <v>40654284</v>
          </cell>
          <cell r="D1575">
            <v>80.94</v>
          </cell>
          <cell r="E1575">
            <v>6</v>
          </cell>
          <cell r="F1575">
            <v>485.64</v>
          </cell>
        </row>
        <row r="1576">
          <cell r="A1576">
            <v>10369667</v>
          </cell>
          <cell r="B1576" t="str">
            <v>MODY,SHEILA KRISHNAN</v>
          </cell>
          <cell r="C1576">
            <v>40654286</v>
          </cell>
          <cell r="D1576">
            <v>86.73</v>
          </cell>
          <cell r="E1576">
            <v>8</v>
          </cell>
          <cell r="F1576">
            <v>693.84</v>
          </cell>
        </row>
        <row r="1577">
          <cell r="A1577">
            <v>10369673</v>
          </cell>
          <cell r="B1577" t="str">
            <v>KRITZIK,MARCIE ROSE</v>
          </cell>
          <cell r="C1577">
            <v>40654290</v>
          </cell>
          <cell r="D1577">
            <v>39.81</v>
          </cell>
          <cell r="E1577">
            <v>8</v>
          </cell>
          <cell r="F1577">
            <v>318.48</v>
          </cell>
        </row>
        <row r="1578">
          <cell r="A1578">
            <v>10369677</v>
          </cell>
          <cell r="B1578" t="str">
            <v>VAVINSKAYA,VERA</v>
          </cell>
          <cell r="C1578">
            <v>40654301</v>
          </cell>
          <cell r="D1578">
            <v>119.73</v>
          </cell>
          <cell r="E1578">
            <v>8</v>
          </cell>
          <cell r="F1578">
            <v>957.84</v>
          </cell>
        </row>
        <row r="1579">
          <cell r="A1579">
            <v>10369680</v>
          </cell>
          <cell r="B1579" t="str">
            <v>ALBAY III,RICARDO</v>
          </cell>
          <cell r="C1579">
            <v>40654300</v>
          </cell>
          <cell r="D1579">
            <v>32.79</v>
          </cell>
          <cell r="E1579">
            <v>8</v>
          </cell>
          <cell r="F1579">
            <v>262.32</v>
          </cell>
        </row>
        <row r="1580">
          <cell r="A1580">
            <v>10369683</v>
          </cell>
          <cell r="B1580" t="str">
            <v>KRONICK,RICHARD G</v>
          </cell>
          <cell r="C1580">
            <v>40654321</v>
          </cell>
          <cell r="D1580">
            <v>110.15</v>
          </cell>
          <cell r="E1580">
            <v>8</v>
          </cell>
          <cell r="F1580">
            <v>881.2</v>
          </cell>
        </row>
        <row r="1581">
          <cell r="A1581">
            <v>10369705</v>
          </cell>
          <cell r="B1581" t="str">
            <v>KUDTARKAR,PARUL V</v>
          </cell>
          <cell r="C1581">
            <v>40654327</v>
          </cell>
          <cell r="D1581">
            <v>38.74</v>
          </cell>
          <cell r="E1581">
            <v>24</v>
          </cell>
          <cell r="F1581">
            <v>929.76</v>
          </cell>
        </row>
        <row r="1582">
          <cell r="A1582">
            <v>10369706</v>
          </cell>
          <cell r="B1582" t="str">
            <v>KUELBS,CYNTHIA</v>
          </cell>
          <cell r="C1582">
            <v>40654338</v>
          </cell>
          <cell r="D1582">
            <v>100.57</v>
          </cell>
          <cell r="E1582">
            <v>7</v>
          </cell>
          <cell r="F1582">
            <v>703.99</v>
          </cell>
        </row>
        <row r="1583">
          <cell r="A1583">
            <v>10369709</v>
          </cell>
          <cell r="B1583" t="str">
            <v>KUFAREVA,IRINA</v>
          </cell>
          <cell r="C1583">
            <v>40654334</v>
          </cell>
          <cell r="D1583">
            <v>54.74</v>
          </cell>
          <cell r="E1583">
            <v>24</v>
          </cell>
          <cell r="F1583">
            <v>1313.76</v>
          </cell>
        </row>
        <row r="1584">
          <cell r="A1584">
            <v>10369725</v>
          </cell>
          <cell r="B1584" t="str">
            <v>HALGREN,ERIC</v>
          </cell>
          <cell r="C1584">
            <v>40656968</v>
          </cell>
          <cell r="D1584">
            <v>135.19999999999999</v>
          </cell>
          <cell r="E1584">
            <v>8</v>
          </cell>
          <cell r="F1584">
            <v>1081.5999999999999</v>
          </cell>
        </row>
        <row r="1585">
          <cell r="A1585">
            <v>10369732</v>
          </cell>
          <cell r="B1585" t="str">
            <v>ORDONEZ NARANJO,MARIA PAULINA</v>
          </cell>
          <cell r="C1585">
            <v>40656977</v>
          </cell>
          <cell r="D1585">
            <v>87.16</v>
          </cell>
          <cell r="E1585">
            <v>8</v>
          </cell>
          <cell r="F1585">
            <v>697.28</v>
          </cell>
        </row>
        <row r="1586">
          <cell r="A1586">
            <v>10369746</v>
          </cell>
          <cell r="B1586" t="str">
            <v>ORME,CHARISSE MARIE</v>
          </cell>
          <cell r="C1586">
            <v>40656989</v>
          </cell>
          <cell r="D1586">
            <v>105.91</v>
          </cell>
          <cell r="E1586">
            <v>8</v>
          </cell>
          <cell r="F1586">
            <v>847.28</v>
          </cell>
        </row>
        <row r="1587">
          <cell r="A1587">
            <v>10369748</v>
          </cell>
          <cell r="B1587" t="str">
            <v>OROSCO,RYAN KENNETH</v>
          </cell>
          <cell r="C1587">
            <v>40656988</v>
          </cell>
          <cell r="D1587">
            <v>73.900000000000006</v>
          </cell>
          <cell r="E1587">
            <v>24</v>
          </cell>
          <cell r="F1587">
            <v>1773.6000000000001</v>
          </cell>
        </row>
        <row r="1588">
          <cell r="A1588">
            <v>10369751</v>
          </cell>
          <cell r="B1588" t="str">
            <v>ORPILLA,SHIRLEY L</v>
          </cell>
          <cell r="C1588">
            <v>40656995</v>
          </cell>
          <cell r="D1588">
            <v>64.900000000000006</v>
          </cell>
          <cell r="E1588">
            <v>48</v>
          </cell>
          <cell r="F1588">
            <v>3115.2000000000003</v>
          </cell>
        </row>
        <row r="1589">
          <cell r="A1589">
            <v>10369753</v>
          </cell>
          <cell r="B1589" t="str">
            <v>HAMILL,LORI</v>
          </cell>
          <cell r="C1589">
            <v>40656999</v>
          </cell>
          <cell r="D1589">
            <v>29.13</v>
          </cell>
          <cell r="E1589">
            <v>16</v>
          </cell>
          <cell r="F1589">
            <v>466.08</v>
          </cell>
        </row>
        <row r="1590">
          <cell r="A1590">
            <v>10369754</v>
          </cell>
          <cell r="B1590" t="str">
            <v>HAMIDI,VALA</v>
          </cell>
          <cell r="C1590">
            <v>40656998</v>
          </cell>
          <cell r="D1590">
            <v>65.13</v>
          </cell>
          <cell r="E1590">
            <v>6</v>
          </cell>
          <cell r="F1590">
            <v>390.78</v>
          </cell>
        </row>
        <row r="1591">
          <cell r="A1591">
            <v>10369755</v>
          </cell>
          <cell r="B1591" t="str">
            <v>MERCER,VALERIE J</v>
          </cell>
          <cell r="C1591">
            <v>40656996</v>
          </cell>
          <cell r="D1591">
            <v>34.119999999999997</v>
          </cell>
          <cell r="E1591">
            <v>16</v>
          </cell>
          <cell r="F1591">
            <v>545.91999999999996</v>
          </cell>
        </row>
        <row r="1592">
          <cell r="A1592">
            <v>10369757</v>
          </cell>
          <cell r="B1592" t="str">
            <v>ORTIZ,ARISA ELENA</v>
          </cell>
          <cell r="C1592">
            <v>40657008</v>
          </cell>
          <cell r="D1592">
            <v>224.63</v>
          </cell>
          <cell r="E1592">
            <v>8</v>
          </cell>
          <cell r="F1592">
            <v>1797.04</v>
          </cell>
        </row>
        <row r="1593">
          <cell r="A1593">
            <v>10369762</v>
          </cell>
          <cell r="B1593" t="str">
            <v>OSBORN,OLIVIA DOROTHY</v>
          </cell>
          <cell r="C1593">
            <v>40657010</v>
          </cell>
          <cell r="D1593">
            <v>45.79</v>
          </cell>
          <cell r="E1593">
            <v>8</v>
          </cell>
          <cell r="F1593">
            <v>366.32</v>
          </cell>
        </row>
        <row r="1594">
          <cell r="A1594">
            <v>10369776</v>
          </cell>
          <cell r="B1594" t="str">
            <v>BOLAND,BRIGID S</v>
          </cell>
          <cell r="C1594">
            <v>40657026</v>
          </cell>
          <cell r="D1594">
            <v>97.82</v>
          </cell>
          <cell r="E1594">
            <v>16</v>
          </cell>
          <cell r="F1594">
            <v>1565.12</v>
          </cell>
        </row>
        <row r="1595">
          <cell r="A1595">
            <v>10369781</v>
          </cell>
          <cell r="B1595" t="str">
            <v>OBAYASHI,SAORI</v>
          </cell>
          <cell r="C1595">
            <v>40657024</v>
          </cell>
          <cell r="D1595">
            <v>37.49</v>
          </cell>
          <cell r="E1595">
            <v>8</v>
          </cell>
          <cell r="F1595">
            <v>299.92</v>
          </cell>
        </row>
        <row r="1596">
          <cell r="A1596">
            <v>10369787</v>
          </cell>
          <cell r="B1596" t="str">
            <v>BOJECHKO,CASEY EUGENE</v>
          </cell>
          <cell r="C1596">
            <v>40657034</v>
          </cell>
          <cell r="D1596">
            <v>84.53</v>
          </cell>
          <cell r="E1596">
            <v>64</v>
          </cell>
          <cell r="F1596">
            <v>5409.92</v>
          </cell>
        </row>
        <row r="1597">
          <cell r="A1597">
            <v>10369807</v>
          </cell>
          <cell r="B1597" t="str">
            <v>OYAMA,LESLIE CHRISTINE</v>
          </cell>
          <cell r="C1597">
            <v>40657054</v>
          </cell>
          <cell r="D1597">
            <v>88.6</v>
          </cell>
          <cell r="E1597">
            <v>24</v>
          </cell>
          <cell r="F1597">
            <v>2126.3999999999996</v>
          </cell>
        </row>
        <row r="1598">
          <cell r="A1598">
            <v>10369814</v>
          </cell>
          <cell r="B1598" t="str">
            <v>DANTAS MACHADO,ANA CAROLINA</v>
          </cell>
          <cell r="C1598">
            <v>40657064</v>
          </cell>
          <cell r="D1598">
            <v>27.24</v>
          </cell>
          <cell r="E1598">
            <v>32</v>
          </cell>
          <cell r="F1598">
            <v>871.68</v>
          </cell>
        </row>
        <row r="1599">
          <cell r="A1599">
            <v>10369824</v>
          </cell>
          <cell r="B1599" t="str">
            <v>PADE,KATHRYN HILDRETH</v>
          </cell>
          <cell r="C1599">
            <v>40657071</v>
          </cell>
          <cell r="D1599">
            <v>61.59</v>
          </cell>
          <cell r="E1599">
            <v>21</v>
          </cell>
          <cell r="F1599">
            <v>1293.3900000000001</v>
          </cell>
        </row>
        <row r="1600">
          <cell r="A1600">
            <v>10369826</v>
          </cell>
          <cell r="B1600" t="str">
            <v>PADILLA,PATRICK</v>
          </cell>
          <cell r="C1600">
            <v>40657075</v>
          </cell>
          <cell r="D1600">
            <v>32.07</v>
          </cell>
          <cell r="E1600">
            <v>8</v>
          </cell>
          <cell r="F1600">
            <v>256.56</v>
          </cell>
        </row>
        <row r="1601">
          <cell r="A1601">
            <v>10369833</v>
          </cell>
          <cell r="B1601" t="str">
            <v>PAINTER,NATHAN A</v>
          </cell>
          <cell r="C1601">
            <v>40657081</v>
          </cell>
          <cell r="D1601">
            <v>69.92</v>
          </cell>
          <cell r="E1601">
            <v>8</v>
          </cell>
          <cell r="F1601">
            <v>559.36</v>
          </cell>
        </row>
        <row r="1602">
          <cell r="A1602">
            <v>10369835</v>
          </cell>
          <cell r="B1602" t="str">
            <v>PAK,KWANG KYU</v>
          </cell>
          <cell r="C1602">
            <v>40657082</v>
          </cell>
          <cell r="D1602">
            <v>57.06</v>
          </cell>
          <cell r="E1602">
            <v>8</v>
          </cell>
          <cell r="F1602">
            <v>456.48</v>
          </cell>
        </row>
        <row r="1603">
          <cell r="A1603">
            <v>10369837</v>
          </cell>
          <cell r="B1603" t="str">
            <v>PAKIZ-CAMRAS,BILGE</v>
          </cell>
          <cell r="C1603">
            <v>40657089</v>
          </cell>
          <cell r="D1603">
            <v>58.52</v>
          </cell>
          <cell r="E1603">
            <v>8</v>
          </cell>
          <cell r="F1603">
            <v>468.16</v>
          </cell>
        </row>
        <row r="1604">
          <cell r="A1604">
            <v>10369886</v>
          </cell>
          <cell r="B1604" t="str">
            <v>BRUNER,HEATHER</v>
          </cell>
          <cell r="C1604">
            <v>40648982</v>
          </cell>
          <cell r="D1604">
            <v>104.12</v>
          </cell>
          <cell r="E1604">
            <v>8</v>
          </cell>
          <cell r="F1604">
            <v>832.96</v>
          </cell>
        </row>
        <row r="1605">
          <cell r="A1605">
            <v>10369889</v>
          </cell>
          <cell r="B1605" t="str">
            <v>BEG,NUZHAT ATIQ</v>
          </cell>
          <cell r="C1605">
            <v>40648980</v>
          </cell>
          <cell r="D1605">
            <v>32.15</v>
          </cell>
          <cell r="E1605">
            <v>176</v>
          </cell>
          <cell r="F1605">
            <v>5658.4</v>
          </cell>
        </row>
        <row r="1606">
          <cell r="A1606">
            <v>10369891</v>
          </cell>
          <cell r="B1606" t="str">
            <v>BEGOVIC,ADNAN</v>
          </cell>
          <cell r="C1606">
            <v>40648989</v>
          </cell>
          <cell r="D1606">
            <v>153.26</v>
          </cell>
          <cell r="E1606">
            <v>8</v>
          </cell>
          <cell r="F1606">
            <v>1226.08</v>
          </cell>
        </row>
        <row r="1607">
          <cell r="A1607">
            <v>10369908</v>
          </cell>
          <cell r="B1607" t="str">
            <v>BELGHITH,AKRAM</v>
          </cell>
          <cell r="C1607">
            <v>40649012</v>
          </cell>
          <cell r="D1607">
            <v>40.130000000000003</v>
          </cell>
          <cell r="E1607">
            <v>64</v>
          </cell>
          <cell r="F1607">
            <v>2568.3200000000002</v>
          </cell>
        </row>
        <row r="1608">
          <cell r="A1608">
            <v>10369915</v>
          </cell>
          <cell r="B1608" t="str">
            <v>BELIAKOVA-BETHELL,NADEJDA</v>
          </cell>
          <cell r="C1608">
            <v>40649018</v>
          </cell>
          <cell r="D1608">
            <v>42.67</v>
          </cell>
          <cell r="E1608">
            <v>4</v>
          </cell>
          <cell r="F1608">
            <v>170.68</v>
          </cell>
        </row>
        <row r="1609">
          <cell r="A1609">
            <v>10369917</v>
          </cell>
          <cell r="B1609" t="str">
            <v>BELLETTIERE,JOHN</v>
          </cell>
          <cell r="C1609">
            <v>40663913</v>
          </cell>
          <cell r="D1609">
            <v>0</v>
          </cell>
          <cell r="E1609">
            <v>8</v>
          </cell>
          <cell r="F1609">
            <v>0</v>
          </cell>
        </row>
        <row r="1610">
          <cell r="A1610">
            <v>10369927</v>
          </cell>
          <cell r="B1610" t="str">
            <v>BENEFIELD,JOHN</v>
          </cell>
          <cell r="C1610">
            <v>40649025</v>
          </cell>
          <cell r="D1610">
            <v>55.91</v>
          </cell>
          <cell r="E1610">
            <v>8</v>
          </cell>
          <cell r="F1610">
            <v>447.28</v>
          </cell>
        </row>
        <row r="1611">
          <cell r="A1611">
            <v>10369928</v>
          </cell>
          <cell r="B1611" t="str">
            <v>BENGEL,JODI ANN</v>
          </cell>
          <cell r="C1611">
            <v>40649023</v>
          </cell>
          <cell r="D1611">
            <v>41.18</v>
          </cell>
          <cell r="E1611">
            <v>112</v>
          </cell>
          <cell r="F1611">
            <v>4612.16</v>
          </cell>
        </row>
        <row r="1612">
          <cell r="A1612">
            <v>10369931</v>
          </cell>
          <cell r="B1612" t="str">
            <v>BENJAMIN,STEPHANIE BROOKE</v>
          </cell>
          <cell r="C1612">
            <v>40649036</v>
          </cell>
          <cell r="D1612">
            <v>113</v>
          </cell>
          <cell r="E1612">
            <v>18</v>
          </cell>
          <cell r="F1612">
            <v>2034</v>
          </cell>
        </row>
        <row r="1613">
          <cell r="A1613">
            <v>10369932</v>
          </cell>
          <cell r="B1613" t="str">
            <v>BENNER,CHRISTOPHER W</v>
          </cell>
          <cell r="C1613">
            <v>40649043</v>
          </cell>
          <cell r="D1613">
            <v>0</v>
          </cell>
          <cell r="E1613">
            <v>8</v>
          </cell>
          <cell r="F1613">
            <v>0</v>
          </cell>
        </row>
        <row r="1614">
          <cell r="A1614">
            <v>10369933</v>
          </cell>
          <cell r="B1614" t="str">
            <v>ANDERSON,CAESAR A</v>
          </cell>
          <cell r="C1614">
            <v>40649032</v>
          </cell>
          <cell r="D1614">
            <v>71.040000000000006</v>
          </cell>
          <cell r="E1614">
            <v>24</v>
          </cell>
          <cell r="F1614">
            <v>1704.96</v>
          </cell>
        </row>
        <row r="1615">
          <cell r="A1615">
            <v>10369940</v>
          </cell>
          <cell r="B1615" t="str">
            <v>BEN-YEHUDA,ORI</v>
          </cell>
          <cell r="C1615">
            <v>40649051</v>
          </cell>
          <cell r="D1615">
            <v>83.81</v>
          </cell>
          <cell r="E1615">
            <v>4</v>
          </cell>
          <cell r="F1615">
            <v>335.24</v>
          </cell>
        </row>
        <row r="1616">
          <cell r="A1616">
            <v>10369941</v>
          </cell>
          <cell r="B1616" t="str">
            <v>BENADOR,NADINE M</v>
          </cell>
          <cell r="C1616">
            <v>40649038</v>
          </cell>
          <cell r="D1616">
            <v>80.94</v>
          </cell>
          <cell r="E1616">
            <v>24</v>
          </cell>
          <cell r="F1616">
            <v>1942.56</v>
          </cell>
        </row>
        <row r="1617">
          <cell r="A1617">
            <v>10369954</v>
          </cell>
          <cell r="B1617" t="str">
            <v>BERGSTROM,JACLYN NICOLE</v>
          </cell>
          <cell r="C1617">
            <v>40649084</v>
          </cell>
          <cell r="D1617">
            <v>0</v>
          </cell>
          <cell r="E1617">
            <v>8</v>
          </cell>
          <cell r="F1617">
            <v>0</v>
          </cell>
        </row>
        <row r="1618">
          <cell r="A1618">
            <v>10369959</v>
          </cell>
          <cell r="B1618" t="str">
            <v>BERLIANT,EMILY F</v>
          </cell>
          <cell r="C1618">
            <v>40649057</v>
          </cell>
          <cell r="D1618">
            <v>29.13</v>
          </cell>
          <cell r="E1618">
            <v>72</v>
          </cell>
          <cell r="F1618">
            <v>2097.36</v>
          </cell>
        </row>
        <row r="1619">
          <cell r="A1619">
            <v>10369963</v>
          </cell>
          <cell r="B1619" t="str">
            <v>BERMAN,ZACHARY</v>
          </cell>
          <cell r="C1619">
            <v>40720607</v>
          </cell>
          <cell r="D1619">
            <v>174.33</v>
          </cell>
          <cell r="E1619">
            <v>8</v>
          </cell>
          <cell r="F1619">
            <v>1394.64</v>
          </cell>
        </row>
        <row r="1620">
          <cell r="A1620">
            <v>10369965</v>
          </cell>
          <cell r="B1620" t="str">
            <v>STOVER,LAURIE BERNARD</v>
          </cell>
          <cell r="C1620">
            <v>40649072</v>
          </cell>
          <cell r="D1620">
            <v>75.19</v>
          </cell>
          <cell r="E1620">
            <v>6</v>
          </cell>
          <cell r="F1620">
            <v>451.14</v>
          </cell>
        </row>
        <row r="1621">
          <cell r="A1621">
            <v>10369965</v>
          </cell>
          <cell r="B1621" t="str">
            <v>STOVER,LAURIE BERNARD</v>
          </cell>
          <cell r="C1621" t="str">
            <v>(blank)</v>
          </cell>
          <cell r="D1621" t="str">
            <v>(blank)</v>
          </cell>
          <cell r="E1621">
            <v>16</v>
          </cell>
          <cell r="F1621" t="e">
            <v>#VALUE!</v>
          </cell>
        </row>
        <row r="1622">
          <cell r="A1622">
            <v>10369973</v>
          </cell>
          <cell r="B1622" t="str">
            <v>BERTAUX,JOYCE E</v>
          </cell>
          <cell r="C1622">
            <v>40649080</v>
          </cell>
          <cell r="D1622">
            <v>27.39</v>
          </cell>
          <cell r="E1622">
            <v>8</v>
          </cell>
          <cell r="F1622">
            <v>219.12</v>
          </cell>
        </row>
        <row r="1623">
          <cell r="A1623">
            <v>10369977</v>
          </cell>
          <cell r="B1623" t="str">
            <v>BERTI,DENISE APARECIDA</v>
          </cell>
          <cell r="C1623">
            <v>40649085</v>
          </cell>
          <cell r="D1623">
            <v>40.71</v>
          </cell>
          <cell r="E1623">
            <v>8</v>
          </cell>
          <cell r="F1623">
            <v>325.68</v>
          </cell>
        </row>
        <row r="1624">
          <cell r="A1624">
            <v>10369981</v>
          </cell>
          <cell r="B1624" t="str">
            <v>BERUMEN,JENNIFER ANN</v>
          </cell>
          <cell r="C1624">
            <v>40649093</v>
          </cell>
          <cell r="D1624">
            <v>82.42</v>
          </cell>
          <cell r="E1624">
            <v>8</v>
          </cell>
          <cell r="F1624">
            <v>659.36</v>
          </cell>
        </row>
        <row r="1625">
          <cell r="A1625">
            <v>10369984</v>
          </cell>
          <cell r="B1625" t="str">
            <v>BRADEN,KATHERINE WATSON</v>
          </cell>
          <cell r="C1625">
            <v>40651566</v>
          </cell>
          <cell r="D1625">
            <v>28.77</v>
          </cell>
          <cell r="E1625">
            <v>111.5</v>
          </cell>
          <cell r="F1625">
            <v>3207.855</v>
          </cell>
        </row>
        <row r="1626">
          <cell r="A1626">
            <v>10369984</v>
          </cell>
          <cell r="B1626" t="str">
            <v>BRADEN,KATHERINE WATSON</v>
          </cell>
          <cell r="C1626" t="str">
            <v>(blank)</v>
          </cell>
          <cell r="D1626" t="str">
            <v>(blank)</v>
          </cell>
          <cell r="E1626">
            <v>19.5</v>
          </cell>
          <cell r="F1626" t="e">
            <v>#VALUE!</v>
          </cell>
        </row>
        <row r="1627">
          <cell r="A1627">
            <v>10369986</v>
          </cell>
          <cell r="B1627" t="str">
            <v>FISCHER,KATHLEEN</v>
          </cell>
          <cell r="C1627">
            <v>40651589</v>
          </cell>
          <cell r="D1627">
            <v>97.85</v>
          </cell>
          <cell r="E1627">
            <v>16</v>
          </cell>
          <cell r="F1627">
            <v>1565.6</v>
          </cell>
        </row>
        <row r="1628">
          <cell r="A1628">
            <v>10369992</v>
          </cell>
          <cell r="B1628" t="str">
            <v>FITZGERALD,ROBERT LINCOLN</v>
          </cell>
          <cell r="C1628">
            <v>40651582</v>
          </cell>
          <cell r="D1628">
            <v>133.62</v>
          </cell>
          <cell r="E1628">
            <v>16</v>
          </cell>
          <cell r="F1628">
            <v>2137.92</v>
          </cell>
        </row>
        <row r="1629">
          <cell r="A1629">
            <v>10370008</v>
          </cell>
          <cell r="B1629" t="str">
            <v>MACKAY,GILLIAN</v>
          </cell>
          <cell r="C1629">
            <v>40651607</v>
          </cell>
          <cell r="D1629">
            <v>86.33</v>
          </cell>
          <cell r="E1629">
            <v>7</v>
          </cell>
          <cell r="F1629">
            <v>604.30999999999995</v>
          </cell>
        </row>
        <row r="1630">
          <cell r="A1630">
            <v>10370019</v>
          </cell>
          <cell r="B1630" t="str">
            <v>FLISZAR,EVELYNE A</v>
          </cell>
          <cell r="C1630">
            <v>40651613</v>
          </cell>
          <cell r="D1630">
            <v>178.07</v>
          </cell>
          <cell r="E1630">
            <v>24</v>
          </cell>
          <cell r="F1630">
            <v>4273.68</v>
          </cell>
        </row>
        <row r="1631">
          <cell r="A1631">
            <v>10370048</v>
          </cell>
          <cell r="B1631" t="str">
            <v>HORMAN,SARAH FOX</v>
          </cell>
          <cell r="C1631">
            <v>40651649</v>
          </cell>
          <cell r="D1631">
            <v>111.88</v>
          </cell>
          <cell r="E1631">
            <v>8</v>
          </cell>
          <cell r="F1631">
            <v>895.04</v>
          </cell>
        </row>
        <row r="1632">
          <cell r="A1632">
            <v>10370048</v>
          </cell>
          <cell r="B1632" t="str">
            <v>HORMAN,SARAH FOX</v>
          </cell>
          <cell r="C1632" t="str">
            <v>(blank)</v>
          </cell>
          <cell r="D1632" t="str">
            <v>(blank)</v>
          </cell>
          <cell r="E1632">
            <v>8</v>
          </cell>
          <cell r="F1632" t="e">
            <v>#VALUE!</v>
          </cell>
        </row>
        <row r="1633">
          <cell r="A1633">
            <v>10370068</v>
          </cell>
          <cell r="B1633" t="str">
            <v>FRANK,GUIDO K</v>
          </cell>
          <cell r="C1633">
            <v>40651675</v>
          </cell>
          <cell r="D1633">
            <v>141.28</v>
          </cell>
          <cell r="E1633">
            <v>8</v>
          </cell>
          <cell r="F1633">
            <v>1130.24</v>
          </cell>
        </row>
        <row r="1634">
          <cell r="A1634">
            <v>10370070</v>
          </cell>
          <cell r="B1634" t="str">
            <v>FRANCO DA CUNHA,FLAVIA</v>
          </cell>
          <cell r="C1634">
            <v>40651667</v>
          </cell>
          <cell r="D1634">
            <v>24.31</v>
          </cell>
          <cell r="E1634">
            <v>64</v>
          </cell>
          <cell r="F1634">
            <v>1555.84</v>
          </cell>
        </row>
        <row r="1635">
          <cell r="A1635">
            <v>10370074</v>
          </cell>
          <cell r="B1635" t="str">
            <v>BORTNIKER,ETHAN</v>
          </cell>
          <cell r="C1635">
            <v>40651674</v>
          </cell>
          <cell r="D1635">
            <v>83.01</v>
          </cell>
          <cell r="E1635">
            <v>6</v>
          </cell>
          <cell r="F1635">
            <v>498.06000000000006</v>
          </cell>
        </row>
        <row r="1636">
          <cell r="A1636">
            <v>10370087</v>
          </cell>
          <cell r="B1636" t="str">
            <v>FRAZER,KELLY A</v>
          </cell>
          <cell r="C1636">
            <v>40651700</v>
          </cell>
          <cell r="D1636">
            <v>137.6</v>
          </cell>
          <cell r="E1636">
            <v>8</v>
          </cell>
          <cell r="F1636">
            <v>1100.8</v>
          </cell>
        </row>
        <row r="1637">
          <cell r="A1637">
            <v>10370090</v>
          </cell>
          <cell r="B1637" t="str">
            <v>FREDERICK III,WILLIAM JAMES</v>
          </cell>
          <cell r="C1637">
            <v>40651696</v>
          </cell>
          <cell r="D1637">
            <v>149.43</v>
          </cell>
          <cell r="E1637">
            <v>8</v>
          </cell>
          <cell r="F1637">
            <v>1195.44</v>
          </cell>
        </row>
        <row r="1638">
          <cell r="A1638">
            <v>10370096</v>
          </cell>
          <cell r="B1638" t="str">
            <v>DALSTROM,DAVID JENS</v>
          </cell>
          <cell r="C1638">
            <v>40651697</v>
          </cell>
          <cell r="D1638">
            <v>92.1</v>
          </cell>
          <cell r="E1638">
            <v>48</v>
          </cell>
          <cell r="F1638">
            <v>4420.7999999999993</v>
          </cell>
        </row>
        <row r="1639">
          <cell r="A1639">
            <v>10370097</v>
          </cell>
          <cell r="B1639" t="str">
            <v>FREEMAN,WILLIAM R</v>
          </cell>
          <cell r="C1639">
            <v>40651698</v>
          </cell>
          <cell r="D1639">
            <v>270.69</v>
          </cell>
          <cell r="E1639">
            <v>48</v>
          </cell>
          <cell r="F1639">
            <v>12993.119999999999</v>
          </cell>
        </row>
        <row r="1640">
          <cell r="A1640">
            <v>10370105</v>
          </cell>
          <cell r="B1640" t="str">
            <v>FRENCH,RANDALL P</v>
          </cell>
          <cell r="C1640">
            <v>40651713</v>
          </cell>
          <cell r="D1640">
            <v>37.68</v>
          </cell>
          <cell r="E1640">
            <v>8</v>
          </cell>
          <cell r="F1640">
            <v>301.44</v>
          </cell>
        </row>
        <row r="1641">
          <cell r="A1641">
            <v>10370110</v>
          </cell>
          <cell r="B1641" t="str">
            <v>FRIEDMAN,RICK ADAM</v>
          </cell>
          <cell r="C1641">
            <v>40651726</v>
          </cell>
          <cell r="D1641">
            <v>0</v>
          </cell>
          <cell r="E1641">
            <v>8</v>
          </cell>
          <cell r="F1641">
            <v>0</v>
          </cell>
        </row>
        <row r="1642">
          <cell r="A1642">
            <v>10370111</v>
          </cell>
          <cell r="B1642" t="str">
            <v>FRICOVSKY,EDUARDO S</v>
          </cell>
          <cell r="C1642">
            <v>40651719</v>
          </cell>
          <cell r="D1642">
            <v>69.78</v>
          </cell>
          <cell r="E1642">
            <v>24</v>
          </cell>
          <cell r="F1642">
            <v>1674.72</v>
          </cell>
        </row>
        <row r="1643">
          <cell r="A1643">
            <v>10370117</v>
          </cell>
          <cell r="B1643" t="str">
            <v>KULISCHAK,JOHN FRANK</v>
          </cell>
          <cell r="C1643">
            <v>40654333</v>
          </cell>
          <cell r="D1643">
            <v>72.91</v>
          </cell>
          <cell r="E1643">
            <v>32</v>
          </cell>
          <cell r="F1643">
            <v>2333.12</v>
          </cell>
        </row>
        <row r="1644">
          <cell r="A1644">
            <v>10370120</v>
          </cell>
          <cell r="B1644" t="str">
            <v>KUMAR,SOMA</v>
          </cell>
          <cell r="C1644">
            <v>40654349</v>
          </cell>
          <cell r="D1644">
            <v>66.38</v>
          </cell>
          <cell r="E1644">
            <v>46</v>
          </cell>
          <cell r="F1644">
            <v>3053.4799999999996</v>
          </cell>
        </row>
        <row r="1645">
          <cell r="A1645">
            <v>10370121</v>
          </cell>
          <cell r="B1645" t="str">
            <v>GLORIOSO,DANIELLE KUKENE</v>
          </cell>
          <cell r="C1645">
            <v>40654351</v>
          </cell>
          <cell r="D1645">
            <v>59.99</v>
          </cell>
          <cell r="E1645">
            <v>8</v>
          </cell>
          <cell r="F1645">
            <v>479.92</v>
          </cell>
        </row>
        <row r="1646">
          <cell r="A1646">
            <v>10370122</v>
          </cell>
          <cell r="B1646" t="str">
            <v>KURISU,MICHAEL J</v>
          </cell>
          <cell r="C1646">
            <v>40654357</v>
          </cell>
          <cell r="D1646">
            <v>78.209999999999994</v>
          </cell>
          <cell r="E1646">
            <v>8</v>
          </cell>
          <cell r="F1646">
            <v>625.67999999999995</v>
          </cell>
        </row>
        <row r="1647">
          <cell r="A1647">
            <v>10370125</v>
          </cell>
          <cell r="B1647" t="str">
            <v>KUPERMAN,JOSHUA M</v>
          </cell>
          <cell r="C1647">
            <v>40654345</v>
          </cell>
          <cell r="D1647">
            <v>52.68</v>
          </cell>
          <cell r="E1647">
            <v>8</v>
          </cell>
          <cell r="F1647">
            <v>421.44</v>
          </cell>
        </row>
        <row r="1648">
          <cell r="A1648">
            <v>10370134</v>
          </cell>
          <cell r="B1648" t="str">
            <v>KULASA,KRISTEN MARIE</v>
          </cell>
          <cell r="C1648">
            <v>40654355</v>
          </cell>
          <cell r="D1648">
            <v>98.55</v>
          </cell>
          <cell r="E1648">
            <v>8</v>
          </cell>
          <cell r="F1648">
            <v>788.4</v>
          </cell>
        </row>
        <row r="1649">
          <cell r="A1649">
            <v>10370143</v>
          </cell>
          <cell r="B1649" t="str">
            <v>KWONG,WILSON T</v>
          </cell>
          <cell r="C1649">
            <v>40654369</v>
          </cell>
          <cell r="D1649">
            <v>125.08</v>
          </cell>
          <cell r="E1649">
            <v>8</v>
          </cell>
          <cell r="F1649">
            <v>1000.64</v>
          </cell>
        </row>
        <row r="1650">
          <cell r="A1650">
            <v>10370146</v>
          </cell>
          <cell r="B1650" t="str">
            <v>KUMARASWAMY,MONIKA</v>
          </cell>
          <cell r="C1650">
            <v>40654375</v>
          </cell>
          <cell r="D1650">
            <v>57.47</v>
          </cell>
          <cell r="E1650">
            <v>6</v>
          </cell>
          <cell r="F1650">
            <v>344.82</v>
          </cell>
        </row>
        <row r="1651">
          <cell r="A1651">
            <v>10370148</v>
          </cell>
          <cell r="B1651" t="str">
            <v>KURZROCK,RAZELLE</v>
          </cell>
          <cell r="C1651">
            <v>40654383</v>
          </cell>
          <cell r="D1651">
            <v>164.66</v>
          </cell>
          <cell r="E1651">
            <v>8</v>
          </cell>
          <cell r="F1651">
            <v>1317.28</v>
          </cell>
        </row>
        <row r="1652">
          <cell r="A1652">
            <v>10370149</v>
          </cell>
          <cell r="B1652" t="str">
            <v>KUNKEL,DAVID C</v>
          </cell>
          <cell r="C1652">
            <v>40654376</v>
          </cell>
          <cell r="D1652">
            <v>94.56</v>
          </cell>
          <cell r="E1652">
            <v>8</v>
          </cell>
          <cell r="F1652">
            <v>756.48</v>
          </cell>
        </row>
        <row r="1653">
          <cell r="A1653">
            <v>10370166</v>
          </cell>
          <cell r="B1653" t="str">
            <v>KURUVILLA,ANEESH</v>
          </cell>
          <cell r="C1653">
            <v>40654405</v>
          </cell>
          <cell r="D1653">
            <v>80.459999999999994</v>
          </cell>
          <cell r="E1653">
            <v>8</v>
          </cell>
          <cell r="F1653">
            <v>643.67999999999995</v>
          </cell>
        </row>
        <row r="1654">
          <cell r="A1654">
            <v>10370170</v>
          </cell>
          <cell r="B1654" t="str">
            <v>LABUZETTA,JAMIE NICOLE</v>
          </cell>
          <cell r="C1654">
            <v>40654407</v>
          </cell>
          <cell r="D1654">
            <v>53.35</v>
          </cell>
          <cell r="E1654">
            <v>8</v>
          </cell>
          <cell r="F1654">
            <v>426.8</v>
          </cell>
        </row>
        <row r="1655">
          <cell r="A1655">
            <v>10370181</v>
          </cell>
          <cell r="B1655" t="str">
            <v>LADD,WILLIAM A</v>
          </cell>
          <cell r="C1655">
            <v>40654432</v>
          </cell>
          <cell r="D1655">
            <v>124.65</v>
          </cell>
          <cell r="E1655">
            <v>28</v>
          </cell>
          <cell r="F1655">
            <v>3490.2000000000003</v>
          </cell>
        </row>
        <row r="1656">
          <cell r="A1656">
            <v>10370185</v>
          </cell>
          <cell r="B1656" t="str">
            <v>LAGO HERNANDEZ,CARLOS ANDRES</v>
          </cell>
          <cell r="C1656">
            <v>40654423</v>
          </cell>
          <cell r="D1656">
            <v>56.63</v>
          </cell>
          <cell r="E1656">
            <v>8</v>
          </cell>
          <cell r="F1656">
            <v>453.04</v>
          </cell>
        </row>
        <row r="1657">
          <cell r="A1657">
            <v>10370200</v>
          </cell>
          <cell r="B1657" t="str">
            <v>KRUMMEN,DAVID EDWARD</v>
          </cell>
          <cell r="C1657">
            <v>40654438</v>
          </cell>
          <cell r="D1657">
            <v>69.78</v>
          </cell>
          <cell r="E1657">
            <v>5</v>
          </cell>
          <cell r="F1657">
            <v>348.9</v>
          </cell>
        </row>
        <row r="1658">
          <cell r="A1658">
            <v>10370207</v>
          </cell>
          <cell r="B1658" t="str">
            <v>LAMALE-SMITH,LEAH MICHELLE</v>
          </cell>
          <cell r="C1658">
            <v>40654442</v>
          </cell>
          <cell r="D1658">
            <v>78.11</v>
          </cell>
          <cell r="E1658">
            <v>16</v>
          </cell>
          <cell r="F1658">
            <v>1249.76</v>
          </cell>
        </row>
        <row r="1659">
          <cell r="A1659">
            <v>10370210</v>
          </cell>
          <cell r="B1659" t="str">
            <v>LAMERE,SARAH ADRIANNE</v>
          </cell>
          <cell r="C1659">
            <v>40654449</v>
          </cell>
          <cell r="D1659">
            <v>52.68</v>
          </cell>
          <cell r="E1659">
            <v>8</v>
          </cell>
          <cell r="F1659">
            <v>421.44</v>
          </cell>
        </row>
        <row r="1660">
          <cell r="A1660">
            <v>10370213</v>
          </cell>
          <cell r="B1660" t="str">
            <v>LANCE,SAMUEL H</v>
          </cell>
          <cell r="C1660">
            <v>40654456</v>
          </cell>
          <cell r="D1660">
            <v>91.14</v>
          </cell>
          <cell r="E1660">
            <v>8</v>
          </cell>
          <cell r="F1660">
            <v>729.12</v>
          </cell>
        </row>
        <row r="1661">
          <cell r="A1661">
            <v>10370217</v>
          </cell>
          <cell r="B1661" t="str">
            <v>LANDER,ILANA LINA</v>
          </cell>
          <cell r="C1661">
            <v>40654462</v>
          </cell>
          <cell r="D1661">
            <v>104.41</v>
          </cell>
          <cell r="E1661">
            <v>8</v>
          </cell>
          <cell r="F1661">
            <v>835.28</v>
          </cell>
        </row>
        <row r="1662">
          <cell r="A1662">
            <v>10370220</v>
          </cell>
          <cell r="B1662" t="str">
            <v>LANDER,KEITH P</v>
          </cell>
          <cell r="C1662">
            <v>40654463</v>
          </cell>
          <cell r="D1662">
            <v>26.92</v>
          </cell>
          <cell r="E1662">
            <v>8</v>
          </cell>
          <cell r="F1662">
            <v>215.36</v>
          </cell>
        </row>
        <row r="1663">
          <cell r="A1663">
            <v>10370227</v>
          </cell>
          <cell r="B1663" t="str">
            <v>LANGLEY,GREGORY H</v>
          </cell>
          <cell r="C1663">
            <v>40654489</v>
          </cell>
          <cell r="D1663">
            <v>60.3</v>
          </cell>
          <cell r="E1663">
            <v>11.5</v>
          </cell>
          <cell r="F1663">
            <v>693.44999999999993</v>
          </cell>
        </row>
        <row r="1664">
          <cell r="A1664">
            <v>10370246</v>
          </cell>
          <cell r="B1664" t="str">
            <v>LANE,BRIAN P</v>
          </cell>
          <cell r="C1664">
            <v>40654494</v>
          </cell>
          <cell r="D1664">
            <v>130.16999999999999</v>
          </cell>
          <cell r="E1664">
            <v>121</v>
          </cell>
          <cell r="F1664">
            <v>15750.569999999998</v>
          </cell>
        </row>
        <row r="1665">
          <cell r="A1665">
            <v>10370253</v>
          </cell>
          <cell r="B1665" t="str">
            <v>LARSEN,BRITTANY A</v>
          </cell>
          <cell r="C1665">
            <v>40654518</v>
          </cell>
          <cell r="D1665">
            <v>0</v>
          </cell>
          <cell r="E1665">
            <v>16</v>
          </cell>
          <cell r="F1665">
            <v>0</v>
          </cell>
        </row>
        <row r="1666">
          <cell r="A1666">
            <v>10370279</v>
          </cell>
          <cell r="B1666" t="str">
            <v>ALIVERO,THERESA MARIE</v>
          </cell>
          <cell r="C1666">
            <v>40657129</v>
          </cell>
          <cell r="D1666">
            <v>59.48</v>
          </cell>
          <cell r="E1666">
            <v>8</v>
          </cell>
          <cell r="F1666">
            <v>475.84</v>
          </cell>
        </row>
        <row r="1667">
          <cell r="A1667">
            <v>10370286</v>
          </cell>
          <cell r="B1667" t="str">
            <v>CHANDRABOSE,REKHA KUTTIKKAT</v>
          </cell>
          <cell r="C1667">
            <v>40657136</v>
          </cell>
          <cell r="D1667">
            <v>68.680000000000007</v>
          </cell>
          <cell r="E1667">
            <v>16</v>
          </cell>
          <cell r="F1667">
            <v>1098.8800000000001</v>
          </cell>
        </row>
        <row r="1668">
          <cell r="A1668">
            <v>10370290</v>
          </cell>
          <cell r="B1668" t="str">
            <v>PAPAMATHEAKIS,DEMOSTHENES GABRIEL</v>
          </cell>
          <cell r="C1668">
            <v>40657143</v>
          </cell>
          <cell r="D1668">
            <v>132.81</v>
          </cell>
          <cell r="E1668">
            <v>8</v>
          </cell>
          <cell r="F1668">
            <v>1062.48</v>
          </cell>
        </row>
        <row r="1669">
          <cell r="A1669">
            <v>10370299</v>
          </cell>
          <cell r="B1669" t="str">
            <v>MEHTA,SOHUM</v>
          </cell>
          <cell r="C1669">
            <v>40657159</v>
          </cell>
          <cell r="D1669">
            <v>35.01</v>
          </cell>
          <cell r="E1669">
            <v>8</v>
          </cell>
          <cell r="F1669">
            <v>280.08</v>
          </cell>
        </row>
        <row r="1670">
          <cell r="A1670">
            <v>10370306</v>
          </cell>
          <cell r="B1670" t="str">
            <v>PAPES,FABIO</v>
          </cell>
          <cell r="C1670">
            <v>40657162</v>
          </cell>
          <cell r="D1670">
            <v>27.49</v>
          </cell>
          <cell r="E1670">
            <v>8</v>
          </cell>
          <cell r="F1670">
            <v>219.92</v>
          </cell>
        </row>
        <row r="1671">
          <cell r="A1671">
            <v>10370321</v>
          </cell>
          <cell r="B1671" t="str">
            <v>PARK,JESSIE SEONG-YEON</v>
          </cell>
          <cell r="C1671">
            <v>40657182</v>
          </cell>
          <cell r="D1671">
            <v>53.16</v>
          </cell>
          <cell r="E1671">
            <v>8</v>
          </cell>
          <cell r="F1671">
            <v>425.28</v>
          </cell>
        </row>
        <row r="1672">
          <cell r="A1672">
            <v>10370329</v>
          </cell>
          <cell r="B1672" t="str">
            <v>BRICE,JESSICA ALEXANDRA</v>
          </cell>
          <cell r="C1672">
            <v>40666568</v>
          </cell>
          <cell r="D1672">
            <v>77.88</v>
          </cell>
          <cell r="E1672">
            <v>8</v>
          </cell>
          <cell r="F1672">
            <v>623.04</v>
          </cell>
        </row>
        <row r="1673">
          <cell r="A1673">
            <v>10370333</v>
          </cell>
          <cell r="B1673" t="str">
            <v>PARKER,WILLIAM HOWARD</v>
          </cell>
          <cell r="C1673">
            <v>40657204</v>
          </cell>
          <cell r="D1673">
            <v>101.79</v>
          </cell>
          <cell r="E1673">
            <v>4</v>
          </cell>
          <cell r="F1673">
            <v>407.16</v>
          </cell>
        </row>
        <row r="1674">
          <cell r="A1674">
            <v>10370335</v>
          </cell>
          <cell r="B1674" t="str">
            <v>NAVIAUX,JANE CROWLEY</v>
          </cell>
          <cell r="C1674">
            <v>40657194</v>
          </cell>
          <cell r="D1674">
            <v>30.3</v>
          </cell>
          <cell r="E1674">
            <v>8</v>
          </cell>
          <cell r="F1674">
            <v>242.4</v>
          </cell>
        </row>
        <row r="1675">
          <cell r="A1675">
            <v>10370358</v>
          </cell>
          <cell r="B1675" t="str">
            <v>PARRY,LISA A</v>
          </cell>
          <cell r="C1675">
            <v>40657219</v>
          </cell>
          <cell r="D1675">
            <v>85.68</v>
          </cell>
          <cell r="E1675">
            <v>8</v>
          </cell>
          <cell r="F1675">
            <v>685.44</v>
          </cell>
        </row>
        <row r="1676">
          <cell r="A1676">
            <v>10370363</v>
          </cell>
          <cell r="B1676" t="str">
            <v>DAVIS,CHRISTOPHER KENT</v>
          </cell>
          <cell r="C1676">
            <v>40657230</v>
          </cell>
          <cell r="D1676">
            <v>96.65</v>
          </cell>
          <cell r="E1676">
            <v>8</v>
          </cell>
          <cell r="F1676">
            <v>773.2</v>
          </cell>
        </row>
        <row r="1677">
          <cell r="A1677">
            <v>10370375</v>
          </cell>
          <cell r="B1677" t="str">
            <v>PATHRIA,MINI NUTAN</v>
          </cell>
          <cell r="C1677">
            <v>40657256</v>
          </cell>
          <cell r="D1677">
            <v>189.66</v>
          </cell>
          <cell r="E1677">
            <v>24</v>
          </cell>
          <cell r="F1677">
            <v>4551.84</v>
          </cell>
        </row>
        <row r="1678">
          <cell r="A1678">
            <v>10370376</v>
          </cell>
          <cell r="B1678" t="str">
            <v>PATEL,PIYUSH M</v>
          </cell>
          <cell r="C1678">
            <v>40657254</v>
          </cell>
          <cell r="D1678">
            <v>135.19999999999999</v>
          </cell>
          <cell r="E1678">
            <v>24</v>
          </cell>
          <cell r="F1678">
            <v>3244.7999999999997</v>
          </cell>
        </row>
        <row r="1679">
          <cell r="A1679">
            <v>10370379</v>
          </cell>
          <cell r="B1679" t="str">
            <v>PATEL,BEENA HEMENDER</v>
          </cell>
          <cell r="C1679">
            <v>40657252</v>
          </cell>
          <cell r="D1679">
            <v>82.82</v>
          </cell>
          <cell r="E1679">
            <v>11.5</v>
          </cell>
          <cell r="F1679">
            <v>952.43</v>
          </cell>
        </row>
        <row r="1680">
          <cell r="A1680">
            <v>10370380</v>
          </cell>
          <cell r="B1680" t="str">
            <v>PATEL,HEMAL</v>
          </cell>
          <cell r="C1680">
            <v>40663921</v>
          </cell>
          <cell r="D1680">
            <v>0</v>
          </cell>
          <cell r="E1680">
            <v>7</v>
          </cell>
          <cell r="F1680">
            <v>0</v>
          </cell>
        </row>
        <row r="1681">
          <cell r="A1681">
            <v>10370381</v>
          </cell>
          <cell r="B1681" t="str">
            <v>PATEL,DEREK R</v>
          </cell>
          <cell r="C1681">
            <v>40657259</v>
          </cell>
          <cell r="D1681">
            <v>105.84</v>
          </cell>
          <cell r="E1681">
            <v>8</v>
          </cell>
          <cell r="F1681">
            <v>846.72</v>
          </cell>
        </row>
        <row r="1682">
          <cell r="A1682">
            <v>10370382</v>
          </cell>
          <cell r="B1682" t="str">
            <v>PATEL,MITUL PIYUS</v>
          </cell>
          <cell r="C1682">
            <v>40657261</v>
          </cell>
          <cell r="D1682">
            <v>185.35</v>
          </cell>
          <cell r="E1682">
            <v>8</v>
          </cell>
          <cell r="F1682">
            <v>1482.8</v>
          </cell>
        </row>
        <row r="1683">
          <cell r="A1683">
            <v>10370406</v>
          </cell>
          <cell r="B1683" t="str">
            <v>BHARTI,AJAY R</v>
          </cell>
          <cell r="C1683">
            <v>40649118</v>
          </cell>
          <cell r="D1683">
            <v>94.76</v>
          </cell>
          <cell r="E1683">
            <v>32</v>
          </cell>
          <cell r="F1683">
            <v>3032.32</v>
          </cell>
        </row>
        <row r="1684">
          <cell r="A1684">
            <v>10370408</v>
          </cell>
          <cell r="B1684" t="str">
            <v>BHARNE,ANJALI A</v>
          </cell>
          <cell r="C1684">
            <v>40649105</v>
          </cell>
          <cell r="D1684">
            <v>101.85</v>
          </cell>
          <cell r="E1684">
            <v>8</v>
          </cell>
          <cell r="F1684">
            <v>814.8</v>
          </cell>
        </row>
        <row r="1685">
          <cell r="A1685">
            <v>10370410</v>
          </cell>
          <cell r="B1685" t="str">
            <v>BHAKTA,SAVITA GANAPATHI</v>
          </cell>
          <cell r="C1685">
            <v>40649119</v>
          </cell>
          <cell r="D1685">
            <v>63.86</v>
          </cell>
          <cell r="E1685">
            <v>24</v>
          </cell>
          <cell r="F1685">
            <v>1532.6399999999999</v>
          </cell>
        </row>
        <row r="1686">
          <cell r="A1686">
            <v>10370418</v>
          </cell>
          <cell r="B1686" t="str">
            <v>BHANOT,GYAN V</v>
          </cell>
          <cell r="C1686">
            <v>40649112</v>
          </cell>
          <cell r="D1686">
            <v>27.49</v>
          </cell>
          <cell r="E1686">
            <v>5</v>
          </cell>
          <cell r="F1686">
            <v>137.44999999999999</v>
          </cell>
        </row>
        <row r="1687">
          <cell r="A1687">
            <v>10370422</v>
          </cell>
          <cell r="B1687" t="str">
            <v>BHATTACHARJEE,RAKESH</v>
          </cell>
          <cell r="C1687">
            <v>40649122</v>
          </cell>
          <cell r="D1687">
            <v>105.36</v>
          </cell>
          <cell r="E1687">
            <v>8</v>
          </cell>
          <cell r="F1687">
            <v>842.88</v>
          </cell>
        </row>
        <row r="1688">
          <cell r="A1688">
            <v>10370423</v>
          </cell>
          <cell r="B1688" t="str">
            <v>BHATTI,TAHIR IFTIKHAR</v>
          </cell>
          <cell r="C1688">
            <v>40649125</v>
          </cell>
          <cell r="D1688">
            <v>72.510000000000005</v>
          </cell>
          <cell r="E1688">
            <v>8</v>
          </cell>
          <cell r="F1688">
            <v>580.08000000000004</v>
          </cell>
        </row>
        <row r="1689">
          <cell r="A1689">
            <v>10370424</v>
          </cell>
          <cell r="B1689" t="str">
            <v>BHATIA,SHAGUN KUMARI</v>
          </cell>
          <cell r="C1689">
            <v>40649126</v>
          </cell>
          <cell r="D1689">
            <v>81.13</v>
          </cell>
          <cell r="E1689">
            <v>8</v>
          </cell>
          <cell r="F1689">
            <v>649.04</v>
          </cell>
        </row>
        <row r="1690">
          <cell r="A1690">
            <v>10370430</v>
          </cell>
          <cell r="B1690" t="str">
            <v>BICKLER,STEPHEN W</v>
          </cell>
          <cell r="C1690">
            <v>40649142</v>
          </cell>
          <cell r="D1690">
            <v>134.47999999999999</v>
          </cell>
          <cell r="E1690">
            <v>8</v>
          </cell>
          <cell r="F1690">
            <v>1075.8399999999999</v>
          </cell>
        </row>
        <row r="1691">
          <cell r="A1691">
            <v>10370432</v>
          </cell>
          <cell r="B1691" t="str">
            <v>BIALOSTOZKY,MARIO MEYER</v>
          </cell>
          <cell r="C1691">
            <v>40649136</v>
          </cell>
          <cell r="D1691">
            <v>50.62</v>
          </cell>
          <cell r="E1691">
            <v>24</v>
          </cell>
          <cell r="F1691">
            <v>1214.8799999999999</v>
          </cell>
        </row>
        <row r="1692">
          <cell r="A1692">
            <v>10370433</v>
          </cell>
          <cell r="B1692" t="str">
            <v>GODEBU,ELANA</v>
          </cell>
          <cell r="C1692">
            <v>40649132</v>
          </cell>
          <cell r="D1692">
            <v>91.51</v>
          </cell>
          <cell r="E1692">
            <v>16</v>
          </cell>
          <cell r="F1692">
            <v>1464.16</v>
          </cell>
        </row>
        <row r="1693">
          <cell r="A1693">
            <v>10370435</v>
          </cell>
          <cell r="B1693" t="str">
            <v>CASTANO,DANIELA</v>
          </cell>
          <cell r="C1693">
            <v>40649147</v>
          </cell>
          <cell r="D1693">
            <v>56.91</v>
          </cell>
          <cell r="E1693">
            <v>8</v>
          </cell>
          <cell r="F1693">
            <v>455.28</v>
          </cell>
        </row>
        <row r="1694">
          <cell r="A1694">
            <v>10370454</v>
          </cell>
          <cell r="B1694" t="str">
            <v>BIRGERSDOTTER-GREEN,ULRIK</v>
          </cell>
          <cell r="C1694">
            <v>40649175</v>
          </cell>
          <cell r="D1694">
            <v>215.52</v>
          </cell>
          <cell r="E1694">
            <v>13</v>
          </cell>
          <cell r="F1694">
            <v>2801.76</v>
          </cell>
        </row>
        <row r="1695">
          <cell r="A1695">
            <v>10370461</v>
          </cell>
          <cell r="B1695" t="str">
            <v>BISWAS,NILIMA</v>
          </cell>
          <cell r="C1695">
            <v>40649176</v>
          </cell>
          <cell r="D1695">
            <v>38.44</v>
          </cell>
          <cell r="E1695">
            <v>8</v>
          </cell>
          <cell r="F1695">
            <v>307.52</v>
          </cell>
        </row>
        <row r="1696">
          <cell r="A1696">
            <v>10370481</v>
          </cell>
          <cell r="B1696" t="str">
            <v>BLAIR,SARAH LYNN</v>
          </cell>
          <cell r="C1696">
            <v>40649196</v>
          </cell>
          <cell r="D1696">
            <v>129.31</v>
          </cell>
          <cell r="E1696">
            <v>8</v>
          </cell>
          <cell r="F1696">
            <v>1034.48</v>
          </cell>
        </row>
        <row r="1697">
          <cell r="A1697">
            <v>10370489</v>
          </cell>
          <cell r="B1697" t="str">
            <v>BLANCO,ESTELA</v>
          </cell>
          <cell r="C1697">
            <v>40649203</v>
          </cell>
          <cell r="D1697">
            <v>45.91</v>
          </cell>
          <cell r="E1697">
            <v>64</v>
          </cell>
          <cell r="F1697">
            <v>2938.24</v>
          </cell>
        </row>
        <row r="1698">
          <cell r="A1698">
            <v>10370493</v>
          </cell>
          <cell r="B1698" t="str">
            <v>BLESCH,ARMIN</v>
          </cell>
          <cell r="C1698">
            <v>40649208</v>
          </cell>
          <cell r="D1698">
            <v>63.65</v>
          </cell>
          <cell r="E1698">
            <v>6</v>
          </cell>
          <cell r="F1698">
            <v>381.9</v>
          </cell>
        </row>
        <row r="1699">
          <cell r="A1699">
            <v>10370497</v>
          </cell>
          <cell r="B1699" t="str">
            <v>BLISS,MORGAN RENEE</v>
          </cell>
          <cell r="C1699">
            <v>40649212</v>
          </cell>
          <cell r="D1699">
            <v>76.819999999999993</v>
          </cell>
          <cell r="E1699">
            <v>8</v>
          </cell>
          <cell r="F1699">
            <v>614.55999999999995</v>
          </cell>
        </row>
        <row r="1700">
          <cell r="A1700">
            <v>10370497</v>
          </cell>
          <cell r="B1700" t="str">
            <v>BLISS,MORGAN RENEE</v>
          </cell>
          <cell r="C1700" t="str">
            <v>(blank)</v>
          </cell>
          <cell r="D1700" t="str">
            <v>(blank)</v>
          </cell>
          <cell r="E1700">
            <v>32</v>
          </cell>
          <cell r="F1700" t="e">
            <v>#VALUE!</v>
          </cell>
        </row>
        <row r="1701">
          <cell r="A1701">
            <v>10370501</v>
          </cell>
          <cell r="B1701" t="str">
            <v>CLARY,BRYAN M</v>
          </cell>
          <cell r="C1701">
            <v>40649225</v>
          </cell>
          <cell r="D1701">
            <v>116.57</v>
          </cell>
          <cell r="E1701">
            <v>8</v>
          </cell>
          <cell r="F1701">
            <v>932.56</v>
          </cell>
        </row>
        <row r="1702">
          <cell r="A1702">
            <v>10370504</v>
          </cell>
          <cell r="B1702" t="str">
            <v>BLONDELLE,JORDAN JEAN JEAN-PIERRE</v>
          </cell>
          <cell r="C1702">
            <v>40727784</v>
          </cell>
          <cell r="D1702">
            <v>22.3</v>
          </cell>
          <cell r="E1702">
            <v>183</v>
          </cell>
          <cell r="F1702">
            <v>4080.9</v>
          </cell>
        </row>
        <row r="1703">
          <cell r="A1703">
            <v>10370511</v>
          </cell>
          <cell r="B1703" t="str">
            <v>BLUE,STEVEN M</v>
          </cell>
          <cell r="C1703">
            <v>40649223</v>
          </cell>
          <cell r="D1703">
            <v>29.71</v>
          </cell>
          <cell r="E1703">
            <v>8</v>
          </cell>
          <cell r="F1703">
            <v>237.68</v>
          </cell>
        </row>
        <row r="1704">
          <cell r="A1704">
            <v>10370515</v>
          </cell>
          <cell r="B1704" t="str">
            <v>BOASSA,DANIELA</v>
          </cell>
          <cell r="C1704">
            <v>40649276</v>
          </cell>
          <cell r="D1704">
            <v>79.38</v>
          </cell>
          <cell r="E1704">
            <v>8</v>
          </cell>
          <cell r="F1704">
            <v>635.04</v>
          </cell>
        </row>
        <row r="1705">
          <cell r="A1705">
            <v>10370522</v>
          </cell>
          <cell r="B1705" t="str">
            <v>BOEDER,SCHAFER CALE</v>
          </cell>
          <cell r="C1705">
            <v>40649242</v>
          </cell>
          <cell r="D1705">
            <v>71.75</v>
          </cell>
          <cell r="E1705">
            <v>8</v>
          </cell>
          <cell r="F1705">
            <v>574</v>
          </cell>
        </row>
        <row r="1706">
          <cell r="A1706">
            <v>10370528</v>
          </cell>
          <cell r="B1706" t="str">
            <v>COLES,LISA MARIE</v>
          </cell>
          <cell r="C1706">
            <v>40649249</v>
          </cell>
          <cell r="D1706">
            <v>94.25</v>
          </cell>
          <cell r="E1706">
            <v>8</v>
          </cell>
          <cell r="F1706">
            <v>754</v>
          </cell>
        </row>
        <row r="1707">
          <cell r="A1707">
            <v>10370532</v>
          </cell>
          <cell r="B1707" t="str">
            <v>FRIEDMAN,LAWRENCE S</v>
          </cell>
          <cell r="C1707">
            <v>40651749</v>
          </cell>
          <cell r="D1707">
            <v>172.87</v>
          </cell>
          <cell r="E1707">
            <v>8</v>
          </cell>
          <cell r="F1707">
            <v>1382.96</v>
          </cell>
        </row>
        <row r="1708">
          <cell r="A1708">
            <v>10370538</v>
          </cell>
          <cell r="B1708" t="str">
            <v>FLORIO,JAZMIN BUENROSTRO</v>
          </cell>
          <cell r="C1708">
            <v>40651744</v>
          </cell>
          <cell r="D1708">
            <v>29.71</v>
          </cell>
          <cell r="E1708">
            <v>8</v>
          </cell>
          <cell r="F1708">
            <v>237.68</v>
          </cell>
        </row>
        <row r="1709">
          <cell r="A1709">
            <v>10370544</v>
          </cell>
          <cell r="B1709" t="str">
            <v>FRUGONI,BRIAN JOHN</v>
          </cell>
          <cell r="C1709">
            <v>40651736</v>
          </cell>
          <cell r="D1709">
            <v>65.09</v>
          </cell>
          <cell r="E1709">
            <v>16</v>
          </cell>
          <cell r="F1709">
            <v>1041.44</v>
          </cell>
        </row>
        <row r="1710">
          <cell r="A1710">
            <v>10370548</v>
          </cell>
          <cell r="B1710" t="str">
            <v>FU,XIANG-DONG</v>
          </cell>
          <cell r="C1710">
            <v>40651754</v>
          </cell>
          <cell r="D1710">
            <v>147.56</v>
          </cell>
          <cell r="E1710">
            <v>96</v>
          </cell>
          <cell r="F1710">
            <v>14165.76</v>
          </cell>
        </row>
        <row r="1711">
          <cell r="A1711">
            <v>10370550</v>
          </cell>
          <cell r="B1711" t="str">
            <v>KORTY,LAUREN ANN</v>
          </cell>
          <cell r="C1711">
            <v>40651746</v>
          </cell>
          <cell r="D1711">
            <v>55.23</v>
          </cell>
          <cell r="E1711">
            <v>64</v>
          </cell>
          <cell r="F1711">
            <v>3534.72</v>
          </cell>
        </row>
        <row r="1712">
          <cell r="A1712">
            <v>10370553</v>
          </cell>
          <cell r="B1712" t="str">
            <v>ANDERSON,ERIC</v>
          </cell>
          <cell r="C1712">
            <v>40651755</v>
          </cell>
          <cell r="D1712">
            <v>69.78</v>
          </cell>
          <cell r="E1712">
            <v>8</v>
          </cell>
          <cell r="F1712">
            <v>558.24</v>
          </cell>
        </row>
        <row r="1713">
          <cell r="A1713">
            <v>10370553</v>
          </cell>
          <cell r="B1713" t="str">
            <v>ANDERSON,ERIC</v>
          </cell>
          <cell r="C1713" t="str">
            <v>(blank)</v>
          </cell>
          <cell r="D1713" t="str">
            <v>(blank)</v>
          </cell>
          <cell r="E1713">
            <v>8</v>
          </cell>
          <cell r="F1713" t="e">
            <v>#VALUE!</v>
          </cell>
        </row>
        <row r="1714">
          <cell r="A1714">
            <v>10370574</v>
          </cell>
          <cell r="B1714" t="str">
            <v>FURNISH,TIMOTHY JAMES</v>
          </cell>
          <cell r="C1714">
            <v>40651776</v>
          </cell>
          <cell r="D1714">
            <v>80.56</v>
          </cell>
          <cell r="E1714">
            <v>16</v>
          </cell>
          <cell r="F1714">
            <v>1288.96</v>
          </cell>
        </row>
        <row r="1715">
          <cell r="A1715">
            <v>10370583</v>
          </cell>
          <cell r="B1715" t="str">
            <v>ASIMAKOPOULOS,FOTIOS</v>
          </cell>
          <cell r="C1715">
            <v>40651788</v>
          </cell>
          <cell r="D1715">
            <v>134.1</v>
          </cell>
          <cell r="E1715">
            <v>8</v>
          </cell>
          <cell r="F1715">
            <v>1072.8</v>
          </cell>
        </row>
        <row r="1716">
          <cell r="A1716">
            <v>10370590</v>
          </cell>
          <cell r="B1716" t="str">
            <v>GAINES,TOMMI L</v>
          </cell>
          <cell r="C1716">
            <v>40651802</v>
          </cell>
          <cell r="D1716">
            <v>61.88</v>
          </cell>
          <cell r="E1716">
            <v>8</v>
          </cell>
          <cell r="F1716">
            <v>495.04</v>
          </cell>
        </row>
        <row r="1717">
          <cell r="A1717">
            <v>10370593</v>
          </cell>
          <cell r="B1717" t="str">
            <v>GALASKO,DOUGLAS R</v>
          </cell>
          <cell r="C1717">
            <v>40651808</v>
          </cell>
          <cell r="D1717">
            <v>83.38</v>
          </cell>
          <cell r="E1717">
            <v>8</v>
          </cell>
          <cell r="F1717">
            <v>667.04</v>
          </cell>
        </row>
        <row r="1718">
          <cell r="A1718">
            <v>10370601</v>
          </cell>
          <cell r="B1718" t="str">
            <v>GALLO,RICHARD L</v>
          </cell>
          <cell r="C1718">
            <v>40651846</v>
          </cell>
          <cell r="D1718">
            <v>269.24</v>
          </cell>
          <cell r="E1718">
            <v>8</v>
          </cell>
          <cell r="F1718">
            <v>2153.92</v>
          </cell>
        </row>
        <row r="1719">
          <cell r="A1719">
            <v>10370609</v>
          </cell>
          <cell r="B1719" t="str">
            <v>BLUMENTHAL,JILL S</v>
          </cell>
          <cell r="C1719">
            <v>40651841</v>
          </cell>
          <cell r="D1719">
            <v>59.53</v>
          </cell>
          <cell r="E1719">
            <v>8</v>
          </cell>
          <cell r="F1719">
            <v>476.24</v>
          </cell>
        </row>
        <row r="1720">
          <cell r="A1720">
            <v>10370610</v>
          </cell>
          <cell r="B1720" t="str">
            <v>GABBAI SALDATE,PAULETTE</v>
          </cell>
          <cell r="C1720">
            <v>40651822</v>
          </cell>
          <cell r="D1720">
            <v>114.94</v>
          </cell>
          <cell r="E1720">
            <v>8</v>
          </cell>
          <cell r="F1720">
            <v>919.52</v>
          </cell>
        </row>
        <row r="1721">
          <cell r="A1721">
            <v>10370611</v>
          </cell>
          <cell r="B1721" t="str">
            <v>GALLOWAY,SAMUEL J</v>
          </cell>
          <cell r="C1721">
            <v>40721037</v>
          </cell>
          <cell r="D1721">
            <v>50.62</v>
          </cell>
          <cell r="E1721">
            <v>8</v>
          </cell>
          <cell r="F1721">
            <v>404.96</v>
          </cell>
        </row>
        <row r="1722">
          <cell r="A1722">
            <v>10370629</v>
          </cell>
          <cell r="B1722" t="str">
            <v>GARCIA,ARNOLD V</v>
          </cell>
          <cell r="C1722">
            <v>40651855</v>
          </cell>
          <cell r="D1722">
            <v>40.79</v>
          </cell>
          <cell r="E1722">
            <v>40</v>
          </cell>
          <cell r="F1722">
            <v>1631.6</v>
          </cell>
        </row>
        <row r="1723">
          <cell r="A1723">
            <v>10370637</v>
          </cell>
          <cell r="B1723" t="str">
            <v>GARCIA,MARY ABIGAIL S</v>
          </cell>
          <cell r="C1723">
            <v>40651861</v>
          </cell>
          <cell r="D1723">
            <v>91.14</v>
          </cell>
          <cell r="E1723">
            <v>19</v>
          </cell>
          <cell r="F1723">
            <v>1731.66</v>
          </cell>
        </row>
        <row r="1724">
          <cell r="A1724">
            <v>10370638</v>
          </cell>
          <cell r="B1724" t="str">
            <v>GARCIA,VERONICA CHAVEZ</v>
          </cell>
          <cell r="C1724">
            <v>40651859</v>
          </cell>
          <cell r="D1724">
            <v>71.069999999999993</v>
          </cell>
          <cell r="E1724">
            <v>24</v>
          </cell>
          <cell r="F1724">
            <v>1705.6799999999998</v>
          </cell>
        </row>
        <row r="1725">
          <cell r="A1725">
            <v>10370656</v>
          </cell>
          <cell r="B1725" t="str">
            <v>GARIMELLA,PRANAV SANDILYA</v>
          </cell>
          <cell r="C1725">
            <v>40651884</v>
          </cell>
          <cell r="D1725">
            <v>63.86</v>
          </cell>
          <cell r="E1725">
            <v>8</v>
          </cell>
          <cell r="F1725">
            <v>510.88</v>
          </cell>
        </row>
        <row r="1726">
          <cell r="A1726">
            <v>10370657</v>
          </cell>
          <cell r="B1726" t="str">
            <v>BRUMUND,KEVIN THOMAS</v>
          </cell>
          <cell r="C1726">
            <v>40654507</v>
          </cell>
          <cell r="D1726">
            <v>96.65</v>
          </cell>
          <cell r="E1726">
            <v>8</v>
          </cell>
          <cell r="F1726">
            <v>773.2</v>
          </cell>
        </row>
        <row r="1727">
          <cell r="A1727">
            <v>10370665</v>
          </cell>
          <cell r="B1727" t="str">
            <v>LARSON,ROSEANN</v>
          </cell>
          <cell r="C1727">
            <v>40654510</v>
          </cell>
          <cell r="D1727">
            <v>50.51</v>
          </cell>
          <cell r="E1727">
            <v>30</v>
          </cell>
          <cell r="F1727">
            <v>1515.3</v>
          </cell>
        </row>
        <row r="1728">
          <cell r="A1728">
            <v>10370670</v>
          </cell>
          <cell r="B1728" t="str">
            <v>LASOFF,DANIEL R</v>
          </cell>
          <cell r="C1728">
            <v>40654525</v>
          </cell>
          <cell r="D1728">
            <v>67.72</v>
          </cell>
          <cell r="E1728">
            <v>24</v>
          </cell>
          <cell r="F1728">
            <v>1625.28</v>
          </cell>
        </row>
        <row r="1729">
          <cell r="A1729">
            <v>10370672</v>
          </cell>
          <cell r="B1729" t="str">
            <v>LASSWELL,EVE NANCY</v>
          </cell>
          <cell r="C1729">
            <v>40654526</v>
          </cell>
          <cell r="D1729">
            <v>48.61</v>
          </cell>
          <cell r="E1729">
            <v>8</v>
          </cell>
          <cell r="F1729">
            <v>388.88</v>
          </cell>
        </row>
        <row r="1730">
          <cell r="A1730">
            <v>10370677</v>
          </cell>
          <cell r="B1730" t="str">
            <v>LATHAM,EMI MISAO</v>
          </cell>
          <cell r="C1730">
            <v>40654536</v>
          </cell>
          <cell r="D1730">
            <v>87.5</v>
          </cell>
          <cell r="E1730">
            <v>46</v>
          </cell>
          <cell r="F1730">
            <v>4025</v>
          </cell>
        </row>
        <row r="1731">
          <cell r="A1731">
            <v>10370689</v>
          </cell>
          <cell r="B1731" t="str">
            <v>TIPPS,ANN MARIE PONSFORD</v>
          </cell>
          <cell r="C1731">
            <v>40654546</v>
          </cell>
          <cell r="D1731">
            <v>146.07</v>
          </cell>
          <cell r="E1731">
            <v>8</v>
          </cell>
          <cell r="F1731">
            <v>1168.56</v>
          </cell>
        </row>
        <row r="1732">
          <cell r="A1732">
            <v>10370690</v>
          </cell>
          <cell r="B1732" t="str">
            <v>LAURENT,LOUISE CHANG</v>
          </cell>
          <cell r="C1732">
            <v>40654573</v>
          </cell>
          <cell r="D1732">
            <v>96.65</v>
          </cell>
          <cell r="E1732">
            <v>8</v>
          </cell>
          <cell r="F1732">
            <v>773.2</v>
          </cell>
        </row>
        <row r="1733">
          <cell r="A1733">
            <v>10370697</v>
          </cell>
          <cell r="B1733" t="str">
            <v>LAUBACH,SUSAN S</v>
          </cell>
          <cell r="C1733">
            <v>40654556</v>
          </cell>
          <cell r="D1733">
            <v>59.53</v>
          </cell>
          <cell r="E1733">
            <v>8</v>
          </cell>
          <cell r="F1733">
            <v>476.24</v>
          </cell>
        </row>
        <row r="1734">
          <cell r="A1734">
            <v>10370697</v>
          </cell>
          <cell r="B1734" t="str">
            <v>LAUBACH,SUSAN S</v>
          </cell>
          <cell r="C1734" t="str">
            <v>(blank)</v>
          </cell>
          <cell r="D1734" t="str">
            <v>(blank)</v>
          </cell>
          <cell r="E1734">
            <v>72</v>
          </cell>
          <cell r="F1734" t="e">
            <v>#VALUE!</v>
          </cell>
        </row>
        <row r="1735">
          <cell r="A1735">
            <v>10370698</v>
          </cell>
          <cell r="B1735" t="str">
            <v>GORKIN,DAVID</v>
          </cell>
          <cell r="C1735">
            <v>40654554</v>
          </cell>
          <cell r="D1735">
            <v>53.12</v>
          </cell>
          <cell r="E1735">
            <v>8</v>
          </cell>
          <cell r="F1735">
            <v>424.96</v>
          </cell>
        </row>
        <row r="1736">
          <cell r="A1736">
            <v>10370705</v>
          </cell>
          <cell r="B1736" t="str">
            <v>LAWSON,MARK ANDREW</v>
          </cell>
          <cell r="C1736">
            <v>40654589</v>
          </cell>
          <cell r="D1736">
            <v>87.26</v>
          </cell>
          <cell r="E1736">
            <v>4</v>
          </cell>
          <cell r="F1736">
            <v>349.04</v>
          </cell>
        </row>
        <row r="1737">
          <cell r="A1737">
            <v>10370708</v>
          </cell>
          <cell r="B1737" t="str">
            <v>LE,DZUNG THE</v>
          </cell>
          <cell r="C1737">
            <v>40654571</v>
          </cell>
          <cell r="D1737">
            <v>147.51</v>
          </cell>
          <cell r="E1737">
            <v>8</v>
          </cell>
          <cell r="F1737">
            <v>1180.08</v>
          </cell>
        </row>
        <row r="1738">
          <cell r="A1738">
            <v>10370711</v>
          </cell>
          <cell r="B1738" t="str">
            <v>LEAS,ERIC CRAIG</v>
          </cell>
          <cell r="C1738">
            <v>40654576</v>
          </cell>
          <cell r="D1738">
            <v>60.32</v>
          </cell>
          <cell r="E1738">
            <v>8</v>
          </cell>
          <cell r="F1738">
            <v>482.56</v>
          </cell>
        </row>
        <row r="1739">
          <cell r="A1739">
            <v>10370716</v>
          </cell>
          <cell r="B1739" t="str">
            <v>LAYTON,TRACY MARIE</v>
          </cell>
          <cell r="C1739">
            <v>40654575</v>
          </cell>
          <cell r="D1739">
            <v>43.59</v>
          </cell>
          <cell r="E1739">
            <v>8</v>
          </cell>
          <cell r="F1739">
            <v>348.72</v>
          </cell>
        </row>
        <row r="1740">
          <cell r="A1740">
            <v>10370724</v>
          </cell>
          <cell r="B1740" t="str">
            <v>KLUCK,SARAH LEDERHANDLER</v>
          </cell>
          <cell r="C1740">
            <v>40654588</v>
          </cell>
          <cell r="D1740">
            <v>80.459999999999994</v>
          </cell>
          <cell r="E1740">
            <v>8</v>
          </cell>
          <cell r="F1740">
            <v>643.67999999999995</v>
          </cell>
        </row>
        <row r="1741">
          <cell r="A1741">
            <v>10370728</v>
          </cell>
          <cell r="B1741" t="str">
            <v>LEE,DANIEL</v>
          </cell>
          <cell r="C1741">
            <v>40654598</v>
          </cell>
          <cell r="D1741">
            <v>86.97</v>
          </cell>
          <cell r="E1741">
            <v>32</v>
          </cell>
          <cell r="F1741">
            <v>2783.04</v>
          </cell>
        </row>
        <row r="1742">
          <cell r="A1742">
            <v>10370729</v>
          </cell>
          <cell r="B1742" t="str">
            <v>LEE,DANIEL E</v>
          </cell>
          <cell r="C1742">
            <v>40654602</v>
          </cell>
          <cell r="D1742">
            <v>86.78</v>
          </cell>
          <cell r="E1742">
            <v>16</v>
          </cell>
          <cell r="F1742">
            <v>1388.48</v>
          </cell>
        </row>
        <row r="1743">
          <cell r="A1743">
            <v>10370739</v>
          </cell>
          <cell r="B1743" t="str">
            <v>LEE,JEFFREY EWING</v>
          </cell>
          <cell r="C1743">
            <v>40654604</v>
          </cell>
          <cell r="D1743">
            <v>48.18</v>
          </cell>
          <cell r="E1743">
            <v>48</v>
          </cell>
          <cell r="F1743">
            <v>2312.64</v>
          </cell>
        </row>
        <row r="1744">
          <cell r="A1744">
            <v>10370741</v>
          </cell>
          <cell r="B1744" t="str">
            <v>LEE,JEANNE G</v>
          </cell>
          <cell r="C1744">
            <v>40654609</v>
          </cell>
          <cell r="D1744">
            <v>111.69</v>
          </cell>
          <cell r="E1744">
            <v>8</v>
          </cell>
          <cell r="F1744">
            <v>893.52</v>
          </cell>
        </row>
        <row r="1745">
          <cell r="A1745">
            <v>10370744</v>
          </cell>
          <cell r="B1745" t="str">
            <v>LEE,KATHERINE CHIA-SHYUAN</v>
          </cell>
          <cell r="C1745">
            <v>40654610</v>
          </cell>
          <cell r="D1745">
            <v>32.46</v>
          </cell>
          <cell r="E1745">
            <v>24</v>
          </cell>
          <cell r="F1745">
            <v>779.04</v>
          </cell>
        </row>
        <row r="1746">
          <cell r="A1746">
            <v>10370748</v>
          </cell>
          <cell r="B1746" t="str">
            <v>LEE,ROLAND ROBERT</v>
          </cell>
          <cell r="C1746">
            <v>40654619</v>
          </cell>
          <cell r="D1746">
            <v>187.36</v>
          </cell>
          <cell r="E1746">
            <v>8</v>
          </cell>
          <cell r="F1746">
            <v>1498.88</v>
          </cell>
        </row>
        <row r="1747">
          <cell r="A1747">
            <v>10370751</v>
          </cell>
          <cell r="B1747" t="str">
            <v>LEE,SUZANNA MAY</v>
          </cell>
          <cell r="C1747">
            <v>40654617</v>
          </cell>
          <cell r="D1747">
            <v>41.78</v>
          </cell>
          <cell r="E1747">
            <v>16</v>
          </cell>
          <cell r="F1747">
            <v>668.48</v>
          </cell>
        </row>
        <row r="1748">
          <cell r="A1748">
            <v>10370753</v>
          </cell>
          <cell r="B1748" t="str">
            <v>LEEK,BRYAN TERRY</v>
          </cell>
          <cell r="C1748">
            <v>40654625</v>
          </cell>
          <cell r="D1748">
            <v>92.1</v>
          </cell>
          <cell r="E1748">
            <v>8</v>
          </cell>
          <cell r="F1748">
            <v>736.8</v>
          </cell>
        </row>
        <row r="1749">
          <cell r="A1749">
            <v>10370756</v>
          </cell>
          <cell r="B1749" t="str">
            <v>SHAPIRO,DESIREE NICOLETTE</v>
          </cell>
          <cell r="C1749">
            <v>40654631</v>
          </cell>
          <cell r="D1749">
            <v>124.52</v>
          </cell>
          <cell r="E1749">
            <v>8</v>
          </cell>
          <cell r="F1749">
            <v>996.16</v>
          </cell>
        </row>
        <row r="1750">
          <cell r="A1750">
            <v>10370761</v>
          </cell>
          <cell r="B1750" t="str">
            <v>LE,JENNIFER</v>
          </cell>
          <cell r="C1750">
            <v>40654634</v>
          </cell>
          <cell r="D1750">
            <v>86.93</v>
          </cell>
          <cell r="E1750">
            <v>16</v>
          </cell>
          <cell r="F1750">
            <v>1390.88</v>
          </cell>
        </row>
        <row r="1751">
          <cell r="A1751">
            <v>10370763</v>
          </cell>
          <cell r="B1751" t="str">
            <v>LEFFERT,HYAM LERNER</v>
          </cell>
          <cell r="C1751">
            <v>40654632</v>
          </cell>
          <cell r="D1751">
            <v>71.84</v>
          </cell>
          <cell r="E1751">
            <v>48</v>
          </cell>
          <cell r="F1751">
            <v>3448.32</v>
          </cell>
        </row>
        <row r="1752">
          <cell r="A1752">
            <v>10370766</v>
          </cell>
          <cell r="B1752" t="str">
            <v>EBISUMOTO,KOJI</v>
          </cell>
          <cell r="C1752" t="str">
            <v>(blank)</v>
          </cell>
          <cell r="D1752" t="str">
            <v>(blank)</v>
          </cell>
          <cell r="E1752">
            <v>8</v>
          </cell>
          <cell r="F1752" t="e">
            <v>#VALUE!</v>
          </cell>
        </row>
        <row r="1753">
          <cell r="A1753">
            <v>10370769</v>
          </cell>
          <cell r="B1753" t="str">
            <v>GHANNADIAN,BAHMAN</v>
          </cell>
          <cell r="C1753">
            <v>40654640</v>
          </cell>
          <cell r="D1753">
            <v>57.47</v>
          </cell>
          <cell r="E1753">
            <v>8</v>
          </cell>
          <cell r="F1753">
            <v>459.76</v>
          </cell>
        </row>
        <row r="1754">
          <cell r="A1754">
            <v>10370770</v>
          </cell>
          <cell r="B1754" t="str">
            <v>LEIBEL,SYDNEY K</v>
          </cell>
          <cell r="C1754">
            <v>40654642</v>
          </cell>
          <cell r="D1754">
            <v>56.42</v>
          </cell>
          <cell r="E1754">
            <v>8</v>
          </cell>
          <cell r="F1754">
            <v>451.36</v>
          </cell>
        </row>
        <row r="1755">
          <cell r="A1755">
            <v>10370772</v>
          </cell>
          <cell r="B1755" t="str">
            <v>LEIBEL,SANDRA</v>
          </cell>
          <cell r="C1755">
            <v>40654645</v>
          </cell>
          <cell r="D1755">
            <v>104.17</v>
          </cell>
          <cell r="E1755">
            <v>34</v>
          </cell>
          <cell r="F1755">
            <v>3541.78</v>
          </cell>
        </row>
        <row r="1756">
          <cell r="A1756">
            <v>10370786</v>
          </cell>
          <cell r="B1756" t="str">
            <v>LEMKUIL,BRIAN PAUL</v>
          </cell>
          <cell r="C1756">
            <v>40654658</v>
          </cell>
          <cell r="D1756">
            <v>80.56</v>
          </cell>
          <cell r="E1756">
            <v>16</v>
          </cell>
          <cell r="F1756">
            <v>1288.96</v>
          </cell>
        </row>
        <row r="1757">
          <cell r="A1757">
            <v>10370790</v>
          </cell>
          <cell r="B1757" t="str">
            <v>LENZEN,CHRISTIANE</v>
          </cell>
          <cell r="C1757">
            <v>40654663</v>
          </cell>
          <cell r="D1757">
            <v>53.35</v>
          </cell>
          <cell r="E1757">
            <v>7</v>
          </cell>
          <cell r="F1757">
            <v>373.45</v>
          </cell>
        </row>
        <row r="1758">
          <cell r="A1758">
            <v>10370797</v>
          </cell>
          <cell r="B1758" t="str">
            <v>MOVAGHAR,MANSOOR</v>
          </cell>
          <cell r="C1758">
            <v>40656775</v>
          </cell>
          <cell r="D1758">
            <v>103.02</v>
          </cell>
          <cell r="E1758">
            <v>8</v>
          </cell>
          <cell r="F1758">
            <v>824.16</v>
          </cell>
        </row>
        <row r="1759">
          <cell r="A1759">
            <v>10370799</v>
          </cell>
          <cell r="B1759" t="str">
            <v>NUNO,GUADALUPE</v>
          </cell>
          <cell r="C1759">
            <v>40656774</v>
          </cell>
          <cell r="D1759">
            <v>38.01</v>
          </cell>
          <cell r="E1759">
            <v>16</v>
          </cell>
          <cell r="F1759">
            <v>608.16</v>
          </cell>
        </row>
        <row r="1760">
          <cell r="A1760">
            <v>10370809</v>
          </cell>
          <cell r="B1760" t="str">
            <v>LAGE DE SIQUEIRA NETO,JAIR</v>
          </cell>
          <cell r="C1760">
            <v>40656795</v>
          </cell>
          <cell r="D1760">
            <v>51.25</v>
          </cell>
          <cell r="E1760">
            <v>32</v>
          </cell>
          <cell r="F1760">
            <v>1640</v>
          </cell>
        </row>
        <row r="1761">
          <cell r="A1761">
            <v>10370811</v>
          </cell>
          <cell r="B1761" t="str">
            <v>O'BOYLE,MARY K</v>
          </cell>
          <cell r="C1761">
            <v>40656796</v>
          </cell>
          <cell r="D1761">
            <v>184.96</v>
          </cell>
          <cell r="E1761">
            <v>38</v>
          </cell>
          <cell r="F1761">
            <v>7028.4800000000005</v>
          </cell>
        </row>
        <row r="1762">
          <cell r="A1762">
            <v>10370812</v>
          </cell>
          <cell r="B1762" t="str">
            <v>OBONYO,MARYGORRET</v>
          </cell>
          <cell r="C1762">
            <v>40656801</v>
          </cell>
          <cell r="D1762">
            <v>71.540000000000006</v>
          </cell>
          <cell r="E1762">
            <v>4</v>
          </cell>
          <cell r="F1762">
            <v>286.16000000000003</v>
          </cell>
        </row>
        <row r="1763">
          <cell r="A1763">
            <v>10370815</v>
          </cell>
          <cell r="B1763" t="str">
            <v>OBRZUT,SEBASTIAN</v>
          </cell>
          <cell r="C1763">
            <v>40656799</v>
          </cell>
          <cell r="D1763">
            <v>153.35</v>
          </cell>
          <cell r="E1763">
            <v>8</v>
          </cell>
          <cell r="F1763">
            <v>1226.8</v>
          </cell>
        </row>
        <row r="1764">
          <cell r="A1764">
            <v>10370844</v>
          </cell>
          <cell r="B1764" t="str">
            <v>HERSKOVITZ,SCOTT ALAN</v>
          </cell>
          <cell r="C1764">
            <v>40656841</v>
          </cell>
          <cell r="D1764">
            <v>69.44</v>
          </cell>
          <cell r="E1764">
            <v>15.5</v>
          </cell>
          <cell r="F1764">
            <v>1076.32</v>
          </cell>
        </row>
        <row r="1765">
          <cell r="A1765">
            <v>10370848</v>
          </cell>
          <cell r="B1765" t="str">
            <v>O'DONOGHUE,ANTHONY JOHN</v>
          </cell>
          <cell r="C1765">
            <v>40656844</v>
          </cell>
          <cell r="D1765">
            <v>0</v>
          </cell>
          <cell r="E1765">
            <v>16</v>
          </cell>
          <cell r="F1765">
            <v>0</v>
          </cell>
        </row>
        <row r="1766">
          <cell r="A1766">
            <v>10370849</v>
          </cell>
          <cell r="B1766" t="str">
            <v>O'DONNELL,SHANNON B</v>
          </cell>
          <cell r="C1766">
            <v>40656839</v>
          </cell>
          <cell r="D1766">
            <v>35.33</v>
          </cell>
          <cell r="E1766">
            <v>32</v>
          </cell>
          <cell r="F1766">
            <v>1130.56</v>
          </cell>
        </row>
        <row r="1767">
          <cell r="A1767">
            <v>10370858</v>
          </cell>
          <cell r="B1767" t="str">
            <v>O'HALLORAN,HENRY SWIFT</v>
          </cell>
          <cell r="C1767">
            <v>40656849</v>
          </cell>
          <cell r="D1767">
            <v>154.05000000000001</v>
          </cell>
          <cell r="E1767">
            <v>6</v>
          </cell>
          <cell r="F1767">
            <v>924.30000000000007</v>
          </cell>
        </row>
        <row r="1768">
          <cell r="A1768">
            <v>10370862</v>
          </cell>
          <cell r="B1768" t="str">
            <v>OJEDA-FOURNIER,HAYDEE</v>
          </cell>
          <cell r="C1768">
            <v>40656857</v>
          </cell>
          <cell r="D1768">
            <v>178.07</v>
          </cell>
          <cell r="E1768">
            <v>8</v>
          </cell>
          <cell r="F1768">
            <v>1424.56</v>
          </cell>
        </row>
        <row r="1769">
          <cell r="A1769">
            <v>10370864</v>
          </cell>
          <cell r="B1769" t="str">
            <v>OHNO-MACHADO,LUCILA</v>
          </cell>
          <cell r="C1769">
            <v>40663927</v>
          </cell>
          <cell r="D1769">
            <v>0</v>
          </cell>
          <cell r="E1769">
            <v>8</v>
          </cell>
          <cell r="F1769">
            <v>0</v>
          </cell>
        </row>
        <row r="1770">
          <cell r="A1770">
            <v>10370865</v>
          </cell>
          <cell r="B1770" t="str">
            <v>OJHA,PRITI</v>
          </cell>
          <cell r="C1770">
            <v>40656861</v>
          </cell>
          <cell r="D1770">
            <v>82.64</v>
          </cell>
          <cell r="E1770">
            <v>8</v>
          </cell>
          <cell r="F1770">
            <v>661.12</v>
          </cell>
        </row>
        <row r="1771">
          <cell r="A1771">
            <v>10370873</v>
          </cell>
          <cell r="B1771" t="str">
            <v>OKAMOTO,VINCENT ROY</v>
          </cell>
          <cell r="C1771">
            <v>40656878</v>
          </cell>
          <cell r="D1771">
            <v>75.599999999999994</v>
          </cell>
          <cell r="E1771">
            <v>7</v>
          </cell>
          <cell r="F1771">
            <v>529.19999999999993</v>
          </cell>
        </row>
        <row r="1772">
          <cell r="A1772">
            <v>10370880</v>
          </cell>
          <cell r="B1772" t="str">
            <v>O'KEEFE,THOMAS JOSEPH</v>
          </cell>
          <cell r="C1772">
            <v>40715262</v>
          </cell>
          <cell r="D1772">
            <v>31.22</v>
          </cell>
          <cell r="E1772">
            <v>14</v>
          </cell>
          <cell r="F1772">
            <v>437.08</v>
          </cell>
        </row>
        <row r="1773">
          <cell r="A1773">
            <v>10370888</v>
          </cell>
          <cell r="B1773" t="str">
            <v>OLEFSKY,JERROLD M</v>
          </cell>
          <cell r="C1773">
            <v>40656896</v>
          </cell>
          <cell r="D1773">
            <v>427.15</v>
          </cell>
          <cell r="E1773">
            <v>8</v>
          </cell>
          <cell r="F1773">
            <v>3417.2</v>
          </cell>
        </row>
        <row r="1774">
          <cell r="A1774">
            <v>10370896</v>
          </cell>
          <cell r="B1774" t="str">
            <v>OLSON,SCOTT E</v>
          </cell>
          <cell r="C1774">
            <v>40656913</v>
          </cell>
          <cell r="D1774">
            <v>113.89</v>
          </cell>
          <cell r="E1774">
            <v>8</v>
          </cell>
          <cell r="F1774">
            <v>911.12</v>
          </cell>
        </row>
        <row r="1775">
          <cell r="A1775">
            <v>10370898</v>
          </cell>
          <cell r="B1775" t="str">
            <v>BAILEY,ERIN LEIGH</v>
          </cell>
          <cell r="C1775">
            <v>40656910</v>
          </cell>
          <cell r="D1775">
            <v>36.200000000000003</v>
          </cell>
          <cell r="E1775">
            <v>8</v>
          </cell>
          <cell r="F1775">
            <v>289.60000000000002</v>
          </cell>
        </row>
        <row r="1776">
          <cell r="A1776">
            <v>10370904</v>
          </cell>
          <cell r="B1776" t="str">
            <v>ATHAS,JAYNA</v>
          </cell>
          <cell r="C1776">
            <v>40656906</v>
          </cell>
          <cell r="D1776">
            <v>42.03</v>
          </cell>
          <cell r="E1776">
            <v>8</v>
          </cell>
          <cell r="F1776">
            <v>336.24</v>
          </cell>
        </row>
        <row r="1777">
          <cell r="A1777">
            <v>10370916</v>
          </cell>
          <cell r="B1777" t="str">
            <v>ONAITIS,MARK WILLIAM</v>
          </cell>
          <cell r="C1777">
            <v>40656937</v>
          </cell>
          <cell r="D1777">
            <v>0</v>
          </cell>
          <cell r="E1777">
            <v>31</v>
          </cell>
          <cell r="F1777">
            <v>0</v>
          </cell>
        </row>
        <row r="1778">
          <cell r="A1778">
            <v>10370917</v>
          </cell>
          <cell r="B1778" t="str">
            <v>FLEMING,SARAH ELIZABETH</v>
          </cell>
          <cell r="C1778">
            <v>40656940</v>
          </cell>
          <cell r="D1778">
            <v>103.93</v>
          </cell>
          <cell r="E1778">
            <v>30.75</v>
          </cell>
          <cell r="F1778">
            <v>3195.8475000000003</v>
          </cell>
        </row>
        <row r="1779">
          <cell r="A1779">
            <v>10370922</v>
          </cell>
          <cell r="B1779" t="str">
            <v>ONG,KAREN G</v>
          </cell>
          <cell r="C1779">
            <v>40656933</v>
          </cell>
          <cell r="D1779">
            <v>36.93</v>
          </cell>
          <cell r="E1779">
            <v>8</v>
          </cell>
          <cell r="F1779">
            <v>295.44</v>
          </cell>
        </row>
        <row r="1780">
          <cell r="A1780">
            <v>10370926</v>
          </cell>
          <cell r="B1780" t="str">
            <v>MIMOTO,MIZUHO STACY</v>
          </cell>
          <cell r="C1780">
            <v>40656942</v>
          </cell>
          <cell r="D1780">
            <v>78.87</v>
          </cell>
          <cell r="E1780">
            <v>6</v>
          </cell>
          <cell r="F1780">
            <v>473.22</v>
          </cell>
        </row>
        <row r="1781">
          <cell r="A1781">
            <v>10370928</v>
          </cell>
          <cell r="B1781" t="str">
            <v>MORAN,RYAN JAMES</v>
          </cell>
          <cell r="C1781">
            <v>40656958</v>
          </cell>
          <cell r="D1781">
            <v>75.67</v>
          </cell>
          <cell r="E1781">
            <v>8</v>
          </cell>
          <cell r="F1781">
            <v>605.36</v>
          </cell>
        </row>
        <row r="1782">
          <cell r="A1782">
            <v>10370928</v>
          </cell>
          <cell r="B1782" t="str">
            <v>MORAN,RYAN JAMES</v>
          </cell>
          <cell r="C1782" t="str">
            <v>(blank)</v>
          </cell>
          <cell r="D1782" t="str">
            <v>(blank)</v>
          </cell>
          <cell r="E1782">
            <v>16</v>
          </cell>
          <cell r="F1782" t="e">
            <v>#VALUE!</v>
          </cell>
        </row>
        <row r="1783">
          <cell r="A1783">
            <v>10370932</v>
          </cell>
          <cell r="B1783" t="str">
            <v>BOIES,EYLA G</v>
          </cell>
          <cell r="C1783">
            <v>40649252</v>
          </cell>
          <cell r="D1783">
            <v>100.57</v>
          </cell>
          <cell r="E1783">
            <v>38</v>
          </cell>
          <cell r="F1783">
            <v>3821.66</v>
          </cell>
        </row>
        <row r="1784">
          <cell r="A1784">
            <v>10370935</v>
          </cell>
          <cell r="B1784" t="str">
            <v>BOLAR,DIVYA SANAM</v>
          </cell>
          <cell r="C1784">
            <v>40649260</v>
          </cell>
          <cell r="D1784">
            <v>157.85</v>
          </cell>
          <cell r="E1784">
            <v>8</v>
          </cell>
          <cell r="F1784">
            <v>1262.8</v>
          </cell>
        </row>
        <row r="1785">
          <cell r="A1785">
            <v>10370958</v>
          </cell>
          <cell r="B1785" t="str">
            <v>BORCHARDT,SHAVONNE S</v>
          </cell>
          <cell r="C1785">
            <v>40649286</v>
          </cell>
          <cell r="D1785">
            <v>81.06</v>
          </cell>
          <cell r="E1785">
            <v>24</v>
          </cell>
          <cell r="F1785">
            <v>1945.44</v>
          </cell>
        </row>
        <row r="1786">
          <cell r="A1786">
            <v>10370966</v>
          </cell>
          <cell r="B1786" t="str">
            <v>BORDIN-WOSK,TALYA</v>
          </cell>
          <cell r="C1786">
            <v>40649295</v>
          </cell>
          <cell r="D1786">
            <v>113.51</v>
          </cell>
          <cell r="E1786">
            <v>48</v>
          </cell>
          <cell r="F1786">
            <v>5448.4800000000005</v>
          </cell>
        </row>
        <row r="1787">
          <cell r="A1787">
            <v>10370982</v>
          </cell>
          <cell r="B1787" t="str">
            <v>BORQUEZ,ANNICK</v>
          </cell>
          <cell r="C1787">
            <v>40649323</v>
          </cell>
          <cell r="D1787">
            <v>50.29</v>
          </cell>
          <cell r="E1787">
            <v>8</v>
          </cell>
          <cell r="F1787">
            <v>402.32</v>
          </cell>
        </row>
        <row r="1788">
          <cell r="A1788">
            <v>10370988</v>
          </cell>
          <cell r="B1788" t="str">
            <v>CORBETT,KEVIN DANIEL</v>
          </cell>
          <cell r="C1788">
            <v>40649336</v>
          </cell>
          <cell r="D1788">
            <v>84.67</v>
          </cell>
          <cell r="E1788">
            <v>64</v>
          </cell>
          <cell r="F1788">
            <v>5418.88</v>
          </cell>
        </row>
        <row r="1789">
          <cell r="A1789">
            <v>10370991</v>
          </cell>
          <cell r="B1789" t="str">
            <v>BOTTA,GREGORY PAUL</v>
          </cell>
          <cell r="C1789">
            <v>40649327</v>
          </cell>
          <cell r="D1789">
            <v>81.8</v>
          </cell>
          <cell r="E1789">
            <v>8</v>
          </cell>
          <cell r="F1789">
            <v>654.4</v>
          </cell>
        </row>
        <row r="1790">
          <cell r="A1790">
            <v>10370994</v>
          </cell>
          <cell r="B1790" t="str">
            <v>BOTTINI,NUNZIO</v>
          </cell>
          <cell r="C1790">
            <v>40649343</v>
          </cell>
          <cell r="D1790">
            <v>155.65</v>
          </cell>
          <cell r="E1790">
            <v>8</v>
          </cell>
          <cell r="F1790">
            <v>1245.2</v>
          </cell>
        </row>
        <row r="1791">
          <cell r="A1791">
            <v>10370998</v>
          </cell>
          <cell r="B1791" t="str">
            <v>BOUIC,KATHRYN L</v>
          </cell>
          <cell r="C1791">
            <v>40649331</v>
          </cell>
          <cell r="D1791">
            <v>28.6</v>
          </cell>
          <cell r="E1791">
            <v>8</v>
          </cell>
          <cell r="F1791">
            <v>228.8</v>
          </cell>
        </row>
        <row r="1792">
          <cell r="A1792">
            <v>10371000</v>
          </cell>
          <cell r="B1792" t="str">
            <v>BOULAND,DANIEL L</v>
          </cell>
          <cell r="C1792">
            <v>40649344</v>
          </cell>
          <cell r="D1792">
            <v>175.31</v>
          </cell>
          <cell r="E1792">
            <v>8</v>
          </cell>
          <cell r="F1792">
            <v>1402.48</v>
          </cell>
        </row>
        <row r="1793">
          <cell r="A1793">
            <v>10371006</v>
          </cell>
          <cell r="B1793" t="str">
            <v>BOUTELLE,KERRI</v>
          </cell>
          <cell r="C1793">
            <v>40649380</v>
          </cell>
          <cell r="D1793">
            <v>144.88</v>
          </cell>
          <cell r="E1793">
            <v>8</v>
          </cell>
          <cell r="F1793">
            <v>1159.04</v>
          </cell>
        </row>
        <row r="1794">
          <cell r="A1794">
            <v>10371008</v>
          </cell>
          <cell r="B1794" t="str">
            <v>BOUVET,MICHAEL</v>
          </cell>
          <cell r="C1794">
            <v>40649378</v>
          </cell>
          <cell r="D1794">
            <v>0</v>
          </cell>
          <cell r="E1794">
            <v>6</v>
          </cell>
          <cell r="F1794">
            <v>0</v>
          </cell>
        </row>
        <row r="1795">
          <cell r="A1795">
            <v>10371015</v>
          </cell>
          <cell r="B1795" t="str">
            <v>BOYLE,DAVID L</v>
          </cell>
          <cell r="C1795">
            <v>40649369</v>
          </cell>
          <cell r="D1795">
            <v>116.02</v>
          </cell>
          <cell r="E1795">
            <v>40</v>
          </cell>
          <cell r="F1795">
            <v>4640.8</v>
          </cell>
        </row>
        <row r="1796">
          <cell r="A1796">
            <v>10371032</v>
          </cell>
          <cell r="B1796" t="str">
            <v>BRADLEY,JOHN S</v>
          </cell>
          <cell r="C1796">
            <v>40649375</v>
          </cell>
          <cell r="D1796">
            <v>158.33000000000001</v>
          </cell>
          <cell r="E1796">
            <v>8</v>
          </cell>
          <cell r="F1796">
            <v>1266.6400000000001</v>
          </cell>
        </row>
        <row r="1797">
          <cell r="A1797">
            <v>10371033</v>
          </cell>
          <cell r="B1797" t="str">
            <v>HUYNH,KAREN FLETCHER</v>
          </cell>
          <cell r="C1797">
            <v>40649371</v>
          </cell>
          <cell r="D1797">
            <v>35.020000000000003</v>
          </cell>
          <cell r="E1797">
            <v>16</v>
          </cell>
          <cell r="F1797">
            <v>560.32000000000005</v>
          </cell>
        </row>
        <row r="1798">
          <cell r="A1798">
            <v>10371037</v>
          </cell>
          <cell r="B1798" t="str">
            <v>BRADY,PATRICIA HELENA RIOS</v>
          </cell>
          <cell r="C1798">
            <v>40649402</v>
          </cell>
          <cell r="D1798">
            <v>80.94</v>
          </cell>
          <cell r="E1798">
            <v>40</v>
          </cell>
          <cell r="F1798">
            <v>3237.6</v>
          </cell>
        </row>
        <row r="1799">
          <cell r="A1799">
            <v>10371098</v>
          </cell>
          <cell r="B1799" t="str">
            <v>GAULTON,KYLE J</v>
          </cell>
          <cell r="C1799">
            <v>40651942</v>
          </cell>
          <cell r="D1799">
            <v>65.37</v>
          </cell>
          <cell r="E1799">
            <v>32</v>
          </cell>
          <cell r="F1799">
            <v>2091.84</v>
          </cell>
        </row>
        <row r="1800">
          <cell r="A1800">
            <v>10371098</v>
          </cell>
          <cell r="B1800" t="str">
            <v>GAULTON,KYLE J</v>
          </cell>
          <cell r="C1800">
            <v>40651943</v>
          </cell>
          <cell r="D1800">
            <v>0</v>
          </cell>
          <cell r="E1800">
            <v>8</v>
          </cell>
          <cell r="F1800">
            <v>0</v>
          </cell>
        </row>
        <row r="1801">
          <cell r="A1801">
            <v>10371115</v>
          </cell>
          <cell r="B1801" t="str">
            <v>POULSEN,ORIT</v>
          </cell>
          <cell r="C1801">
            <v>40651948</v>
          </cell>
          <cell r="D1801">
            <v>37.74</v>
          </cell>
          <cell r="E1801">
            <v>48</v>
          </cell>
          <cell r="F1801">
            <v>1811.52</v>
          </cell>
        </row>
        <row r="1802">
          <cell r="A1802">
            <v>10371118</v>
          </cell>
          <cell r="B1802" t="str">
            <v>GE,XINJIE</v>
          </cell>
          <cell r="C1802">
            <v>40651947</v>
          </cell>
          <cell r="D1802">
            <v>42</v>
          </cell>
          <cell r="E1802">
            <v>16</v>
          </cell>
          <cell r="F1802">
            <v>672</v>
          </cell>
        </row>
        <row r="1803">
          <cell r="A1803">
            <v>10371128</v>
          </cell>
          <cell r="B1803" t="str">
            <v>GERDES,CASSANDRA M</v>
          </cell>
          <cell r="C1803">
            <v>40651956</v>
          </cell>
          <cell r="D1803">
            <v>44.39</v>
          </cell>
          <cell r="E1803">
            <v>8</v>
          </cell>
          <cell r="F1803">
            <v>355.12</v>
          </cell>
        </row>
        <row r="1804">
          <cell r="A1804">
            <v>10371146</v>
          </cell>
          <cell r="B1804" t="str">
            <v>DAUCHEZ,SARAH KELLY</v>
          </cell>
          <cell r="C1804">
            <v>40651982</v>
          </cell>
          <cell r="D1804">
            <v>33.520000000000003</v>
          </cell>
          <cell r="E1804">
            <v>8</v>
          </cell>
          <cell r="F1804">
            <v>268.16000000000003</v>
          </cell>
        </row>
        <row r="1805">
          <cell r="A1805">
            <v>10371155</v>
          </cell>
          <cell r="B1805" t="str">
            <v>GERTSCH,JEFFREY HILL</v>
          </cell>
          <cell r="C1805">
            <v>40651994</v>
          </cell>
          <cell r="D1805">
            <v>95.79</v>
          </cell>
          <cell r="E1805">
            <v>8</v>
          </cell>
          <cell r="F1805">
            <v>766.32</v>
          </cell>
        </row>
        <row r="1806">
          <cell r="A1806">
            <v>10371166</v>
          </cell>
          <cell r="B1806" t="str">
            <v>GHOBRIAL,EMAN KAMAL</v>
          </cell>
          <cell r="C1806">
            <v>40652005</v>
          </cell>
          <cell r="D1806">
            <v>51.08</v>
          </cell>
          <cell r="E1806">
            <v>16</v>
          </cell>
          <cell r="F1806">
            <v>817.28</v>
          </cell>
        </row>
        <row r="1807">
          <cell r="A1807">
            <v>10371179</v>
          </cell>
          <cell r="B1807" t="str">
            <v>GIANELLA WEIBEL,SARA</v>
          </cell>
          <cell r="C1807">
            <v>40652027</v>
          </cell>
          <cell r="D1807">
            <v>72.319999999999993</v>
          </cell>
          <cell r="E1807">
            <v>8</v>
          </cell>
          <cell r="F1807">
            <v>578.55999999999995</v>
          </cell>
        </row>
        <row r="1808">
          <cell r="A1808">
            <v>10371184</v>
          </cell>
          <cell r="B1808" t="str">
            <v>GIBBS,MICHAEL WARREN</v>
          </cell>
          <cell r="C1808">
            <v>40652028</v>
          </cell>
          <cell r="D1808">
            <v>73.92</v>
          </cell>
          <cell r="E1808">
            <v>8</v>
          </cell>
          <cell r="F1808">
            <v>591.36</v>
          </cell>
        </row>
        <row r="1809">
          <cell r="A1809">
            <v>10371190</v>
          </cell>
          <cell r="B1809" t="str">
            <v>GIGLIOTTI,CHRISTINA M</v>
          </cell>
          <cell r="C1809">
            <v>40652044</v>
          </cell>
          <cell r="D1809">
            <v>41.33</v>
          </cell>
          <cell r="E1809">
            <v>8</v>
          </cell>
          <cell r="F1809">
            <v>330.64</v>
          </cell>
        </row>
        <row r="1810">
          <cell r="A1810">
            <v>10371193</v>
          </cell>
          <cell r="B1810" t="str">
            <v>GILBERTSON,ERIK O</v>
          </cell>
          <cell r="C1810">
            <v>40652056</v>
          </cell>
          <cell r="D1810">
            <v>120</v>
          </cell>
          <cell r="E1810">
            <v>10</v>
          </cell>
          <cell r="F1810">
            <v>1200</v>
          </cell>
        </row>
        <row r="1811">
          <cell r="A1811">
            <v>10371200</v>
          </cell>
          <cell r="B1811" t="str">
            <v>MARC-AURELE,KRISHELLE LEONG</v>
          </cell>
          <cell r="C1811">
            <v>40654669</v>
          </cell>
          <cell r="D1811">
            <v>108.43</v>
          </cell>
          <cell r="E1811">
            <v>60</v>
          </cell>
          <cell r="F1811">
            <v>6505.8</v>
          </cell>
        </row>
        <row r="1812">
          <cell r="A1812">
            <v>10371214</v>
          </cell>
          <cell r="B1812" t="str">
            <v>LEUNG,ALBERT Y</v>
          </cell>
          <cell r="C1812">
            <v>40654690</v>
          </cell>
          <cell r="D1812">
            <v>100.38</v>
          </cell>
          <cell r="E1812">
            <v>16</v>
          </cell>
          <cell r="F1812">
            <v>1606.08</v>
          </cell>
        </row>
        <row r="1813">
          <cell r="A1813">
            <v>10371215</v>
          </cell>
          <cell r="B1813" t="str">
            <v>LEU,AMY NICOLE</v>
          </cell>
          <cell r="C1813">
            <v>40654689</v>
          </cell>
          <cell r="D1813">
            <v>65.8</v>
          </cell>
          <cell r="E1813">
            <v>40</v>
          </cell>
          <cell r="F1813">
            <v>2632</v>
          </cell>
        </row>
        <row r="1814">
          <cell r="A1814">
            <v>10371217</v>
          </cell>
          <cell r="B1814" t="str">
            <v>LESSIG,STEPHANIE L</v>
          </cell>
          <cell r="C1814">
            <v>40654697</v>
          </cell>
          <cell r="D1814">
            <v>69.78</v>
          </cell>
          <cell r="E1814">
            <v>8</v>
          </cell>
          <cell r="F1814">
            <v>558.24</v>
          </cell>
        </row>
        <row r="1815">
          <cell r="A1815">
            <v>10371220</v>
          </cell>
          <cell r="B1815" t="str">
            <v>LEVINE,NEIL D</v>
          </cell>
          <cell r="C1815">
            <v>40654703</v>
          </cell>
          <cell r="D1815">
            <v>102.37</v>
          </cell>
          <cell r="E1815">
            <v>24</v>
          </cell>
          <cell r="F1815">
            <v>2456.88</v>
          </cell>
        </row>
        <row r="1816">
          <cell r="A1816">
            <v>10371236</v>
          </cell>
          <cell r="B1816" t="str">
            <v>LEVY,MICHAEL L</v>
          </cell>
          <cell r="C1816">
            <v>40654711</v>
          </cell>
          <cell r="D1816">
            <v>174.04</v>
          </cell>
          <cell r="E1816">
            <v>8</v>
          </cell>
          <cell r="F1816">
            <v>1392.32</v>
          </cell>
        </row>
        <row r="1817">
          <cell r="A1817">
            <v>10371238</v>
          </cell>
          <cell r="B1817" t="str">
            <v>LESCHZINER,ANDRES E</v>
          </cell>
          <cell r="C1817">
            <v>40654743</v>
          </cell>
          <cell r="D1817">
            <v>116.38</v>
          </cell>
          <cell r="E1817">
            <v>64</v>
          </cell>
          <cell r="F1817">
            <v>7448.32</v>
          </cell>
        </row>
        <row r="1818">
          <cell r="A1818">
            <v>10371243</v>
          </cell>
          <cell r="B1818" t="str">
            <v>LEVERONE,NICHOLAS A</v>
          </cell>
          <cell r="C1818">
            <v>40654719</v>
          </cell>
          <cell r="D1818">
            <v>43.1</v>
          </cell>
          <cell r="E1818">
            <v>8</v>
          </cell>
          <cell r="F1818">
            <v>344.8</v>
          </cell>
        </row>
        <row r="1819">
          <cell r="A1819">
            <v>10371244</v>
          </cell>
          <cell r="B1819" t="str">
            <v>LEWINSKI,MARY KATHLEEN</v>
          </cell>
          <cell r="C1819">
            <v>40654728</v>
          </cell>
          <cell r="D1819">
            <v>58.67</v>
          </cell>
          <cell r="E1819">
            <v>8</v>
          </cell>
          <cell r="F1819">
            <v>469.36</v>
          </cell>
        </row>
        <row r="1820">
          <cell r="A1820">
            <v>10371245</v>
          </cell>
          <cell r="B1820" t="str">
            <v>LESZCZYNSKA,ALEKSANDRA MARIA</v>
          </cell>
          <cell r="C1820">
            <v>40665886</v>
          </cell>
          <cell r="D1820">
            <v>31.53</v>
          </cell>
          <cell r="E1820">
            <v>8</v>
          </cell>
          <cell r="F1820">
            <v>252.24</v>
          </cell>
        </row>
        <row r="1821">
          <cell r="A1821">
            <v>10371248</v>
          </cell>
          <cell r="B1821" t="str">
            <v>LEWIS,NATHAN E</v>
          </cell>
          <cell r="C1821">
            <v>40654730</v>
          </cell>
          <cell r="D1821">
            <v>77.13</v>
          </cell>
          <cell r="E1821">
            <v>8</v>
          </cell>
          <cell r="F1821">
            <v>617.04</v>
          </cell>
        </row>
        <row r="1822">
          <cell r="A1822">
            <v>10371250</v>
          </cell>
          <cell r="B1822" t="str">
            <v>MITCHELL,JANELLE ELAINE</v>
          </cell>
          <cell r="C1822">
            <v>40654729</v>
          </cell>
          <cell r="D1822">
            <v>42.33</v>
          </cell>
          <cell r="E1822">
            <v>8</v>
          </cell>
          <cell r="F1822">
            <v>338.64</v>
          </cell>
        </row>
        <row r="1823">
          <cell r="A1823">
            <v>10371265</v>
          </cell>
          <cell r="B1823" t="str">
            <v>JUANG,PATRICIA SHU YU LIAO</v>
          </cell>
          <cell r="C1823">
            <v>40654754</v>
          </cell>
          <cell r="D1823">
            <v>74.709999999999994</v>
          </cell>
          <cell r="E1823">
            <v>8</v>
          </cell>
          <cell r="F1823">
            <v>597.67999999999995</v>
          </cell>
        </row>
        <row r="1824">
          <cell r="A1824">
            <v>10371280</v>
          </cell>
          <cell r="B1824" t="str">
            <v>LILLIE,DUSTIN MICHAEL</v>
          </cell>
          <cell r="C1824">
            <v>40654766</v>
          </cell>
          <cell r="D1824">
            <v>80.94</v>
          </cell>
          <cell r="E1824">
            <v>8</v>
          </cell>
          <cell r="F1824">
            <v>647.52</v>
          </cell>
        </row>
        <row r="1825">
          <cell r="A1825">
            <v>10371281</v>
          </cell>
          <cell r="B1825" t="str">
            <v>LIN,GRACE YANPING</v>
          </cell>
          <cell r="C1825">
            <v>40654767</v>
          </cell>
          <cell r="D1825">
            <v>138.88999999999999</v>
          </cell>
          <cell r="E1825">
            <v>48</v>
          </cell>
          <cell r="F1825">
            <v>6666.7199999999993</v>
          </cell>
        </row>
        <row r="1826">
          <cell r="A1826">
            <v>10371284</v>
          </cell>
          <cell r="B1826" t="str">
            <v>LIN,LIZHU</v>
          </cell>
          <cell r="C1826">
            <v>40654775</v>
          </cell>
          <cell r="D1826">
            <v>38.94</v>
          </cell>
          <cell r="E1826">
            <v>16</v>
          </cell>
          <cell r="F1826">
            <v>623.04</v>
          </cell>
        </row>
        <row r="1827">
          <cell r="A1827">
            <v>10371287</v>
          </cell>
          <cell r="B1827" t="str">
            <v>LIM,MEERANA</v>
          </cell>
          <cell r="C1827">
            <v>40654780</v>
          </cell>
          <cell r="D1827">
            <v>100.57</v>
          </cell>
          <cell r="E1827">
            <v>5</v>
          </cell>
          <cell r="F1827">
            <v>502.84999999999997</v>
          </cell>
        </row>
        <row r="1828">
          <cell r="A1828">
            <v>10371292</v>
          </cell>
          <cell r="B1828" t="str">
            <v>LIENEMANN,BRIANNA ALYSSA</v>
          </cell>
          <cell r="C1828">
            <v>40666076</v>
          </cell>
          <cell r="D1828">
            <v>36.06</v>
          </cell>
          <cell r="E1828">
            <v>8</v>
          </cell>
          <cell r="F1828">
            <v>288.48</v>
          </cell>
        </row>
        <row r="1829">
          <cell r="A1829">
            <v>10371294</v>
          </cell>
          <cell r="B1829" t="str">
            <v>LIEPERT,AMY ERNA</v>
          </cell>
          <cell r="C1829">
            <v>40654785</v>
          </cell>
          <cell r="D1829">
            <v>105.27</v>
          </cell>
          <cell r="E1829">
            <v>8</v>
          </cell>
          <cell r="F1829">
            <v>842.16</v>
          </cell>
        </row>
        <row r="1830">
          <cell r="A1830">
            <v>10371297</v>
          </cell>
          <cell r="B1830" t="str">
            <v>LIN,KO-WEI</v>
          </cell>
          <cell r="C1830">
            <v>40654791</v>
          </cell>
          <cell r="D1830">
            <v>39.86</v>
          </cell>
          <cell r="E1830">
            <v>40</v>
          </cell>
          <cell r="F1830">
            <v>1594.4</v>
          </cell>
        </row>
        <row r="1831">
          <cell r="A1831">
            <v>10371303</v>
          </cell>
          <cell r="B1831" t="str">
            <v>LINDEMAN,KURTIS PHILIP</v>
          </cell>
          <cell r="C1831">
            <v>40654810</v>
          </cell>
          <cell r="D1831">
            <v>59.53</v>
          </cell>
          <cell r="E1831">
            <v>8</v>
          </cell>
          <cell r="F1831">
            <v>476.24</v>
          </cell>
        </row>
        <row r="1832">
          <cell r="A1832">
            <v>10371309</v>
          </cell>
          <cell r="B1832" t="str">
            <v>LINDHOLM,KARL PETER</v>
          </cell>
          <cell r="C1832">
            <v>40654806</v>
          </cell>
          <cell r="D1832">
            <v>81.42</v>
          </cell>
          <cell r="E1832">
            <v>24</v>
          </cell>
          <cell r="F1832">
            <v>1954.08</v>
          </cell>
        </row>
        <row r="1833">
          <cell r="A1833">
            <v>10371318</v>
          </cell>
          <cell r="B1833" t="str">
            <v>LINGARAJU,AMULYA</v>
          </cell>
          <cell r="C1833">
            <v>40654814</v>
          </cell>
          <cell r="D1833">
            <v>24.31</v>
          </cell>
          <cell r="E1833">
            <v>88</v>
          </cell>
          <cell r="F1833">
            <v>2139.2799999999997</v>
          </cell>
        </row>
        <row r="1834">
          <cell r="A1834">
            <v>10371323</v>
          </cell>
          <cell r="B1834" t="str">
            <v>LINKE,SARAH ELIZABETH</v>
          </cell>
          <cell r="C1834">
            <v>40654825</v>
          </cell>
          <cell r="D1834">
            <v>57.47</v>
          </cell>
          <cell r="E1834">
            <v>8</v>
          </cell>
          <cell r="F1834">
            <v>459.76</v>
          </cell>
        </row>
        <row r="1835">
          <cell r="A1835">
            <v>10371327</v>
          </cell>
          <cell r="B1835" t="str">
            <v>FRIESEN,TZYYNONG L</v>
          </cell>
          <cell r="C1835">
            <v>40654829</v>
          </cell>
          <cell r="D1835">
            <v>72.08</v>
          </cell>
          <cell r="E1835">
            <v>8</v>
          </cell>
          <cell r="F1835">
            <v>576.64</v>
          </cell>
        </row>
        <row r="1836">
          <cell r="A1836">
            <v>10371330</v>
          </cell>
          <cell r="B1836" t="str">
            <v>LIPPMAN,SCOTT M</v>
          </cell>
          <cell r="C1836">
            <v>40654845</v>
          </cell>
          <cell r="D1836">
            <v>181.13</v>
          </cell>
          <cell r="E1836">
            <v>8</v>
          </cell>
          <cell r="F1836">
            <v>1449.04</v>
          </cell>
        </row>
        <row r="1837">
          <cell r="A1837">
            <v>10371334</v>
          </cell>
          <cell r="B1837" t="str">
            <v>ELIAS,DALIA</v>
          </cell>
          <cell r="C1837">
            <v>40646650</v>
          </cell>
          <cell r="D1837">
            <v>71.709999999999994</v>
          </cell>
          <cell r="E1837">
            <v>8</v>
          </cell>
          <cell r="F1837">
            <v>573.67999999999995</v>
          </cell>
        </row>
        <row r="1838">
          <cell r="A1838">
            <v>10371335</v>
          </cell>
          <cell r="B1838" t="str">
            <v>WARD,KATHRYN</v>
          </cell>
          <cell r="C1838">
            <v>40646662</v>
          </cell>
          <cell r="D1838">
            <v>0</v>
          </cell>
          <cell r="E1838">
            <v>8</v>
          </cell>
          <cell r="F1838">
            <v>0</v>
          </cell>
        </row>
        <row r="1839">
          <cell r="A1839">
            <v>10371343</v>
          </cell>
          <cell r="B1839" t="str">
            <v>PAREKH,JUSTIN RAJ</v>
          </cell>
          <cell r="C1839">
            <v>40646660</v>
          </cell>
          <cell r="D1839">
            <v>78.11</v>
          </cell>
          <cell r="E1839">
            <v>8</v>
          </cell>
          <cell r="F1839">
            <v>624.88</v>
          </cell>
        </row>
        <row r="1840">
          <cell r="A1840">
            <v>10371345</v>
          </cell>
          <cell r="B1840" t="str">
            <v>ARLATA,TAMANTHA SUE</v>
          </cell>
          <cell r="C1840">
            <v>40646664</v>
          </cell>
          <cell r="D1840">
            <v>72.760000000000005</v>
          </cell>
          <cell r="E1840">
            <v>8</v>
          </cell>
          <cell r="F1840">
            <v>582.08000000000004</v>
          </cell>
        </row>
        <row r="1841">
          <cell r="A1841">
            <v>10371346</v>
          </cell>
          <cell r="B1841" t="str">
            <v>GRAHAM,SARAH ANNE</v>
          </cell>
          <cell r="C1841">
            <v>40646676</v>
          </cell>
          <cell r="D1841">
            <v>25.33</v>
          </cell>
          <cell r="E1841">
            <v>24</v>
          </cell>
          <cell r="F1841">
            <v>607.91999999999996</v>
          </cell>
        </row>
        <row r="1842">
          <cell r="A1842">
            <v>10371346</v>
          </cell>
          <cell r="B1842" t="str">
            <v>GRAHAM,SARAH ANNE</v>
          </cell>
          <cell r="C1842" t="str">
            <v>(blank)</v>
          </cell>
          <cell r="D1842" t="str">
            <v>(blank)</v>
          </cell>
          <cell r="E1842">
            <v>16</v>
          </cell>
          <cell r="F1842" t="e">
            <v>#VALUE!</v>
          </cell>
        </row>
        <row r="1843">
          <cell r="A1843">
            <v>10371354</v>
          </cell>
          <cell r="B1843" t="str">
            <v>ZHANG,HAIYAN</v>
          </cell>
          <cell r="C1843">
            <v>40646674</v>
          </cell>
          <cell r="D1843">
            <v>114.94</v>
          </cell>
          <cell r="E1843">
            <v>8</v>
          </cell>
          <cell r="F1843">
            <v>919.52</v>
          </cell>
        </row>
        <row r="1844">
          <cell r="A1844">
            <v>10371365</v>
          </cell>
          <cell r="B1844" t="str">
            <v>HAN,FREDERICK TEHBEK</v>
          </cell>
          <cell r="C1844">
            <v>40646689</v>
          </cell>
          <cell r="D1844">
            <v>148.19999999999999</v>
          </cell>
          <cell r="E1844">
            <v>8</v>
          </cell>
          <cell r="F1844">
            <v>1185.5999999999999</v>
          </cell>
        </row>
        <row r="1845">
          <cell r="A1845">
            <v>10371373</v>
          </cell>
          <cell r="B1845" t="str">
            <v>TRAN,LINH NHAT</v>
          </cell>
          <cell r="C1845">
            <v>40646695</v>
          </cell>
          <cell r="D1845">
            <v>99.45</v>
          </cell>
          <cell r="E1845">
            <v>8</v>
          </cell>
          <cell r="F1845">
            <v>795.6</v>
          </cell>
        </row>
        <row r="1846">
          <cell r="A1846">
            <v>10371375</v>
          </cell>
          <cell r="B1846" t="str">
            <v>HART,LAURA ANN</v>
          </cell>
          <cell r="C1846">
            <v>40646697</v>
          </cell>
          <cell r="D1846">
            <v>62.26</v>
          </cell>
          <cell r="E1846">
            <v>112</v>
          </cell>
          <cell r="F1846">
            <v>6973.12</v>
          </cell>
        </row>
        <row r="1847">
          <cell r="A1847">
            <v>10371409</v>
          </cell>
          <cell r="B1847" t="str">
            <v>WANG,JIE</v>
          </cell>
          <cell r="C1847">
            <v>40646738</v>
          </cell>
          <cell r="D1847">
            <v>27.52</v>
          </cell>
          <cell r="E1847">
            <v>8</v>
          </cell>
          <cell r="F1847">
            <v>220.16</v>
          </cell>
        </row>
        <row r="1848">
          <cell r="A1848">
            <v>10371415</v>
          </cell>
          <cell r="B1848" t="str">
            <v>SMITH,MICHAEL ALAN</v>
          </cell>
          <cell r="C1848">
            <v>40646747</v>
          </cell>
          <cell r="D1848">
            <v>98.49</v>
          </cell>
          <cell r="E1848">
            <v>6</v>
          </cell>
          <cell r="F1848">
            <v>590.93999999999994</v>
          </cell>
        </row>
        <row r="1849">
          <cell r="A1849">
            <v>10371417</v>
          </cell>
          <cell r="B1849" t="str">
            <v>MUHAMMAD,LAMA</v>
          </cell>
          <cell r="C1849">
            <v>40646754</v>
          </cell>
          <cell r="D1849">
            <v>82.64</v>
          </cell>
          <cell r="E1849">
            <v>6</v>
          </cell>
          <cell r="F1849">
            <v>495.84000000000003</v>
          </cell>
        </row>
        <row r="1850">
          <cell r="A1850">
            <v>10371418</v>
          </cell>
          <cell r="B1850" t="str">
            <v>BACH,CLARK T</v>
          </cell>
          <cell r="C1850">
            <v>40646749</v>
          </cell>
          <cell r="D1850">
            <v>71.709999999999994</v>
          </cell>
          <cell r="E1850">
            <v>8</v>
          </cell>
          <cell r="F1850">
            <v>573.67999999999995</v>
          </cell>
        </row>
        <row r="1851">
          <cell r="A1851">
            <v>10371424</v>
          </cell>
          <cell r="B1851" t="str">
            <v>BAUMAN,LAURA ELIZABETH</v>
          </cell>
          <cell r="C1851">
            <v>40646756</v>
          </cell>
          <cell r="D1851">
            <v>70.069999999999993</v>
          </cell>
          <cell r="E1851">
            <v>8</v>
          </cell>
          <cell r="F1851">
            <v>560.55999999999995</v>
          </cell>
        </row>
        <row r="1852">
          <cell r="A1852">
            <v>10371440</v>
          </cell>
          <cell r="B1852" t="str">
            <v>BARLOW,JAMES WILLIAM</v>
          </cell>
          <cell r="C1852">
            <v>40646787</v>
          </cell>
          <cell r="D1852">
            <v>46.08</v>
          </cell>
          <cell r="E1852">
            <v>8</v>
          </cell>
          <cell r="F1852">
            <v>368.64</v>
          </cell>
        </row>
        <row r="1853">
          <cell r="A1853">
            <v>10371478</v>
          </cell>
          <cell r="B1853" t="str">
            <v>INWARDS-BRELAND,DAVID JEROME</v>
          </cell>
          <cell r="C1853">
            <v>40727031</v>
          </cell>
          <cell r="D1853">
            <v>69.78</v>
          </cell>
          <cell r="E1853">
            <v>24</v>
          </cell>
          <cell r="F1853">
            <v>1674.72</v>
          </cell>
        </row>
        <row r="1854">
          <cell r="A1854">
            <v>10371480</v>
          </cell>
          <cell r="B1854" t="str">
            <v>BREMNER,SHANNON N</v>
          </cell>
          <cell r="C1854">
            <v>40649424</v>
          </cell>
          <cell r="D1854">
            <v>49.54</v>
          </cell>
          <cell r="E1854">
            <v>28</v>
          </cell>
          <cell r="F1854">
            <v>1387.12</v>
          </cell>
        </row>
        <row r="1855">
          <cell r="A1855">
            <v>10371482</v>
          </cell>
          <cell r="B1855" t="str">
            <v>BRENNAN,JESSE J</v>
          </cell>
          <cell r="C1855">
            <v>40649423</v>
          </cell>
          <cell r="D1855">
            <v>53.35</v>
          </cell>
          <cell r="E1855">
            <v>8</v>
          </cell>
          <cell r="F1855">
            <v>426.8</v>
          </cell>
        </row>
        <row r="1856">
          <cell r="A1856">
            <v>10371483</v>
          </cell>
          <cell r="B1856" t="str">
            <v>BRENNER,DAVID ALLEN</v>
          </cell>
          <cell r="C1856">
            <v>40649449</v>
          </cell>
          <cell r="D1856">
            <v>303.32</v>
          </cell>
          <cell r="E1856">
            <v>25</v>
          </cell>
          <cell r="F1856">
            <v>7583</v>
          </cell>
        </row>
        <row r="1857">
          <cell r="A1857">
            <v>10371492</v>
          </cell>
          <cell r="B1857" t="str">
            <v>BREWER,JAMES BRIAN</v>
          </cell>
          <cell r="C1857">
            <v>40649473</v>
          </cell>
          <cell r="D1857">
            <v>245.97</v>
          </cell>
          <cell r="E1857">
            <v>8</v>
          </cell>
          <cell r="F1857">
            <v>1967.76</v>
          </cell>
        </row>
        <row r="1858">
          <cell r="A1858">
            <v>10371507</v>
          </cell>
          <cell r="B1858" t="str">
            <v>BRODERICK,LORI</v>
          </cell>
          <cell r="C1858">
            <v>40649457</v>
          </cell>
          <cell r="D1858">
            <v>71.84</v>
          </cell>
          <cell r="E1858">
            <v>8</v>
          </cell>
          <cell r="F1858">
            <v>574.72</v>
          </cell>
        </row>
        <row r="1859">
          <cell r="A1859">
            <v>10371507</v>
          </cell>
          <cell r="B1859" t="str">
            <v>BRODERICK,LORI</v>
          </cell>
          <cell r="C1859" t="str">
            <v>(blank)</v>
          </cell>
          <cell r="D1859" t="str">
            <v>(blank)</v>
          </cell>
          <cell r="E1859">
            <v>16</v>
          </cell>
          <cell r="F1859" t="e">
            <v>#VALUE!</v>
          </cell>
        </row>
        <row r="1860">
          <cell r="A1860">
            <v>10371516</v>
          </cell>
          <cell r="B1860" t="str">
            <v>BROIDE,DAVID HENRY</v>
          </cell>
          <cell r="C1860">
            <v>40649478</v>
          </cell>
          <cell r="D1860">
            <v>175.29</v>
          </cell>
          <cell r="E1860">
            <v>8</v>
          </cell>
          <cell r="F1860">
            <v>1402.32</v>
          </cell>
        </row>
        <row r="1861">
          <cell r="A1861">
            <v>10371521</v>
          </cell>
          <cell r="B1861" t="str">
            <v>AL-DELAIMY,WAEL</v>
          </cell>
          <cell r="C1861">
            <v>40649488</v>
          </cell>
          <cell r="D1861">
            <v>80.94</v>
          </cell>
          <cell r="E1861">
            <v>8</v>
          </cell>
          <cell r="F1861">
            <v>647.52</v>
          </cell>
        </row>
        <row r="1862">
          <cell r="A1862">
            <v>10371521</v>
          </cell>
          <cell r="B1862" t="str">
            <v>AL-DELAIMY,WAEL</v>
          </cell>
          <cell r="C1862">
            <v>40649489</v>
          </cell>
          <cell r="D1862">
            <v>0</v>
          </cell>
          <cell r="E1862">
            <v>8</v>
          </cell>
          <cell r="F1862">
            <v>0</v>
          </cell>
        </row>
        <row r="1863">
          <cell r="A1863">
            <v>10371525</v>
          </cell>
          <cell r="B1863" t="str">
            <v>BROOKS JR.,RANDOLPH LAHMEYER</v>
          </cell>
          <cell r="C1863">
            <v>40649472</v>
          </cell>
          <cell r="D1863">
            <v>124.76</v>
          </cell>
          <cell r="E1863">
            <v>8</v>
          </cell>
          <cell r="F1863">
            <v>998.08</v>
          </cell>
        </row>
        <row r="1864">
          <cell r="A1864">
            <v>10371526</v>
          </cell>
          <cell r="B1864" t="str">
            <v>BROUHA,SHARON S</v>
          </cell>
          <cell r="C1864">
            <v>40649485</v>
          </cell>
          <cell r="D1864">
            <v>164.66</v>
          </cell>
          <cell r="E1864">
            <v>6</v>
          </cell>
          <cell r="F1864">
            <v>987.96</v>
          </cell>
        </row>
        <row r="1865">
          <cell r="A1865">
            <v>10371527</v>
          </cell>
          <cell r="B1865" t="str">
            <v>BROUWER,KIMBERLY</v>
          </cell>
          <cell r="C1865">
            <v>40649492</v>
          </cell>
          <cell r="D1865">
            <v>69.44</v>
          </cell>
          <cell r="E1865">
            <v>8</v>
          </cell>
          <cell r="F1865">
            <v>555.52</v>
          </cell>
        </row>
        <row r="1866">
          <cell r="A1866">
            <v>10371532</v>
          </cell>
          <cell r="B1866" t="str">
            <v>BROWN,DION RAFEL</v>
          </cell>
          <cell r="C1866">
            <v>40649483</v>
          </cell>
          <cell r="D1866">
            <v>33.04</v>
          </cell>
          <cell r="E1866">
            <v>8</v>
          </cell>
          <cell r="F1866">
            <v>264.32</v>
          </cell>
        </row>
        <row r="1867">
          <cell r="A1867">
            <v>10371532</v>
          </cell>
          <cell r="B1867" t="str">
            <v>BROWN,DION RAFEL</v>
          </cell>
          <cell r="C1867" t="str">
            <v>(blank)</v>
          </cell>
          <cell r="D1867" t="str">
            <v>(blank)</v>
          </cell>
          <cell r="E1867">
            <v>96</v>
          </cell>
          <cell r="F1867" t="e">
            <v>#VALUE!</v>
          </cell>
        </row>
        <row r="1868">
          <cell r="A1868">
            <v>10371533</v>
          </cell>
          <cell r="B1868" t="str">
            <v>DEVERA,GEMMIE SANTA MARIA</v>
          </cell>
          <cell r="C1868">
            <v>40649516</v>
          </cell>
          <cell r="D1868">
            <v>73.33</v>
          </cell>
          <cell r="E1868">
            <v>14.5</v>
          </cell>
          <cell r="F1868">
            <v>1063.2850000000001</v>
          </cell>
        </row>
        <row r="1869">
          <cell r="A1869">
            <v>10371541</v>
          </cell>
          <cell r="B1869" t="str">
            <v>BROWN,SANDRA JEAN</v>
          </cell>
          <cell r="C1869">
            <v>40649495</v>
          </cell>
          <cell r="D1869">
            <v>104.07</v>
          </cell>
          <cell r="E1869">
            <v>8</v>
          </cell>
          <cell r="F1869">
            <v>832.56</v>
          </cell>
        </row>
        <row r="1870">
          <cell r="A1870">
            <v>10371545</v>
          </cell>
          <cell r="B1870" t="str">
            <v>BROWN,TIMOTHY T</v>
          </cell>
          <cell r="C1870">
            <v>40649502</v>
          </cell>
          <cell r="D1870">
            <v>50.38</v>
          </cell>
          <cell r="E1870">
            <v>8</v>
          </cell>
          <cell r="F1870">
            <v>403.04</v>
          </cell>
        </row>
        <row r="1871">
          <cell r="A1871">
            <v>10371547</v>
          </cell>
          <cell r="B1871" t="str">
            <v>BROWNE,SARA H</v>
          </cell>
          <cell r="C1871">
            <v>40649510</v>
          </cell>
          <cell r="D1871">
            <v>69.78</v>
          </cell>
          <cell r="E1871">
            <v>4</v>
          </cell>
          <cell r="F1871">
            <v>279.12</v>
          </cell>
        </row>
        <row r="1872">
          <cell r="A1872">
            <v>10371551</v>
          </cell>
          <cell r="B1872" t="str">
            <v>BRUBAKER,LINDA</v>
          </cell>
          <cell r="C1872">
            <v>40649513</v>
          </cell>
          <cell r="D1872">
            <v>175.77</v>
          </cell>
          <cell r="E1872">
            <v>8</v>
          </cell>
          <cell r="F1872">
            <v>1406.16</v>
          </cell>
        </row>
        <row r="1873">
          <cell r="A1873">
            <v>10371551</v>
          </cell>
          <cell r="B1873" t="str">
            <v>BRUBAKER,LINDA</v>
          </cell>
          <cell r="C1873" t="str">
            <v>(blank)</v>
          </cell>
          <cell r="D1873" t="str">
            <v>(blank)</v>
          </cell>
          <cell r="E1873">
            <v>16</v>
          </cell>
          <cell r="F1873" t="e">
            <v>#VALUE!</v>
          </cell>
        </row>
        <row r="1874">
          <cell r="A1874">
            <v>10371554</v>
          </cell>
          <cell r="B1874" t="str">
            <v>BRUGGEMAN,ANDREW ROBERT</v>
          </cell>
          <cell r="C1874">
            <v>40649511</v>
          </cell>
          <cell r="D1874">
            <v>149.9</v>
          </cell>
          <cell r="E1874">
            <v>16</v>
          </cell>
          <cell r="F1874">
            <v>2398.4</v>
          </cell>
        </row>
        <row r="1875">
          <cell r="A1875">
            <v>10371566</v>
          </cell>
          <cell r="B1875" t="str">
            <v>BRZENSKI,ALYSSA BRITTANY</v>
          </cell>
          <cell r="C1875">
            <v>40649537</v>
          </cell>
          <cell r="D1875">
            <v>80.56</v>
          </cell>
          <cell r="E1875">
            <v>16</v>
          </cell>
          <cell r="F1875">
            <v>1288.96</v>
          </cell>
        </row>
        <row r="1876">
          <cell r="A1876">
            <v>10371583</v>
          </cell>
          <cell r="B1876" t="str">
            <v>BUCKHOLZ,GARY T</v>
          </cell>
          <cell r="C1876">
            <v>40649570</v>
          </cell>
          <cell r="D1876">
            <v>114.62</v>
          </cell>
          <cell r="E1876">
            <v>7</v>
          </cell>
          <cell r="F1876">
            <v>802.34</v>
          </cell>
        </row>
        <row r="1877">
          <cell r="A1877">
            <v>10371589</v>
          </cell>
          <cell r="B1877" t="str">
            <v>BUI,JACK D</v>
          </cell>
          <cell r="C1877">
            <v>40649587</v>
          </cell>
          <cell r="D1877">
            <v>0</v>
          </cell>
          <cell r="E1877">
            <v>24</v>
          </cell>
          <cell r="F1877">
            <v>0</v>
          </cell>
        </row>
        <row r="1878">
          <cell r="A1878">
            <v>10371590</v>
          </cell>
          <cell r="B1878" t="str">
            <v>BUI,JONATHAN D</v>
          </cell>
          <cell r="C1878">
            <v>40649562</v>
          </cell>
          <cell r="D1878">
            <v>72.8</v>
          </cell>
          <cell r="E1878">
            <v>8</v>
          </cell>
          <cell r="F1878">
            <v>582.4</v>
          </cell>
        </row>
        <row r="1879">
          <cell r="A1879">
            <v>10371597</v>
          </cell>
          <cell r="B1879" t="str">
            <v>BUNCH,LORENA</v>
          </cell>
          <cell r="C1879">
            <v>40649567</v>
          </cell>
          <cell r="D1879">
            <v>31.09</v>
          </cell>
          <cell r="E1879">
            <v>16</v>
          </cell>
          <cell r="F1879">
            <v>497.44</v>
          </cell>
        </row>
        <row r="1880">
          <cell r="A1880">
            <v>10371627</v>
          </cell>
          <cell r="B1880" t="str">
            <v>GIN,GENEEN T</v>
          </cell>
          <cell r="C1880">
            <v>40652067</v>
          </cell>
          <cell r="D1880">
            <v>69.73</v>
          </cell>
          <cell r="E1880">
            <v>8</v>
          </cell>
          <cell r="F1880">
            <v>557.84</v>
          </cell>
        </row>
        <row r="1881">
          <cell r="A1881">
            <v>10371628</v>
          </cell>
          <cell r="B1881" t="str">
            <v>GINSBERG,MARK HOWARD</v>
          </cell>
          <cell r="C1881">
            <v>40652087</v>
          </cell>
          <cell r="D1881">
            <v>199.47</v>
          </cell>
          <cell r="E1881">
            <v>8</v>
          </cell>
          <cell r="F1881">
            <v>1595.76</v>
          </cell>
        </row>
        <row r="1882">
          <cell r="A1882">
            <v>10371632</v>
          </cell>
          <cell r="B1882" t="str">
            <v>GIST,LAUREN ELIZABETH</v>
          </cell>
          <cell r="C1882">
            <v>40652075</v>
          </cell>
          <cell r="D1882">
            <v>56.42</v>
          </cell>
          <cell r="E1882">
            <v>5</v>
          </cell>
          <cell r="F1882">
            <v>282.10000000000002</v>
          </cell>
        </row>
        <row r="1883">
          <cell r="A1883">
            <v>10371632</v>
          </cell>
          <cell r="B1883" t="str">
            <v>GIST,LAUREN ELIZABETH</v>
          </cell>
          <cell r="C1883" t="str">
            <v>(blank)</v>
          </cell>
          <cell r="D1883" t="str">
            <v>(blank)</v>
          </cell>
          <cell r="E1883">
            <v>12</v>
          </cell>
          <cell r="F1883" t="e">
            <v>#VALUE!</v>
          </cell>
        </row>
        <row r="1884">
          <cell r="A1884">
            <v>10371633</v>
          </cell>
          <cell r="B1884" t="str">
            <v>GIRARD,PAUL J</v>
          </cell>
          <cell r="C1884">
            <v>40652082</v>
          </cell>
          <cell r="D1884">
            <v>92.1</v>
          </cell>
          <cell r="E1884">
            <v>22</v>
          </cell>
          <cell r="F1884">
            <v>2026.1999999999998</v>
          </cell>
        </row>
        <row r="1885">
          <cell r="A1885">
            <v>10371642</v>
          </cell>
          <cell r="B1885" t="str">
            <v>GLEESON,JOSEPH GERARD</v>
          </cell>
          <cell r="C1885">
            <v>40652098</v>
          </cell>
          <cell r="D1885">
            <v>117.19</v>
          </cell>
          <cell r="E1885">
            <v>8</v>
          </cell>
          <cell r="F1885">
            <v>937.52</v>
          </cell>
        </row>
        <row r="1886">
          <cell r="A1886">
            <v>10371644</v>
          </cell>
          <cell r="B1886" t="str">
            <v>GLASS,CHRISTOPHER</v>
          </cell>
          <cell r="C1886">
            <v>40652120</v>
          </cell>
          <cell r="D1886">
            <v>223.9</v>
          </cell>
          <cell r="E1886">
            <v>168</v>
          </cell>
          <cell r="F1886">
            <v>37615.200000000004</v>
          </cell>
        </row>
        <row r="1887">
          <cell r="A1887">
            <v>10371668</v>
          </cell>
          <cell r="B1887" t="str">
            <v>GOLD,JEFFREY JOSEPH</v>
          </cell>
          <cell r="C1887">
            <v>40652122</v>
          </cell>
          <cell r="D1887">
            <v>95.79</v>
          </cell>
          <cell r="E1887">
            <v>8</v>
          </cell>
          <cell r="F1887">
            <v>766.32</v>
          </cell>
        </row>
        <row r="1888">
          <cell r="A1888">
            <v>10371669</v>
          </cell>
          <cell r="B1888" t="str">
            <v>GOLDBAUM,MICHAEL H</v>
          </cell>
          <cell r="C1888">
            <v>40652119</v>
          </cell>
          <cell r="D1888">
            <v>90.13</v>
          </cell>
          <cell r="E1888">
            <v>40</v>
          </cell>
          <cell r="F1888">
            <v>3605.2</v>
          </cell>
        </row>
        <row r="1889">
          <cell r="A1889">
            <v>10371669</v>
          </cell>
          <cell r="B1889" t="str">
            <v>GOLDBAUM,MICHAEL H</v>
          </cell>
          <cell r="C1889">
            <v>40731549</v>
          </cell>
          <cell r="D1889">
            <v>0</v>
          </cell>
          <cell r="E1889">
            <v>8</v>
          </cell>
          <cell r="F1889">
            <v>0</v>
          </cell>
        </row>
        <row r="1890">
          <cell r="A1890">
            <v>10371673</v>
          </cell>
          <cell r="B1890" t="str">
            <v>GOLDSTEIN,LAWRENCE S B</v>
          </cell>
          <cell r="C1890">
            <v>40652149</v>
          </cell>
          <cell r="D1890">
            <v>205.08</v>
          </cell>
          <cell r="E1890">
            <v>84</v>
          </cell>
          <cell r="F1890">
            <v>17226.72</v>
          </cell>
        </row>
        <row r="1891">
          <cell r="A1891">
            <v>10371680</v>
          </cell>
          <cell r="B1891" t="str">
            <v>GOLOMB,BEATRICE ALEXANDRA</v>
          </cell>
          <cell r="C1891">
            <v>40652132</v>
          </cell>
          <cell r="D1891">
            <v>114.94</v>
          </cell>
          <cell r="E1891">
            <v>16</v>
          </cell>
          <cell r="F1891">
            <v>1839.04</v>
          </cell>
        </row>
        <row r="1892">
          <cell r="A1892">
            <v>10371683</v>
          </cell>
          <cell r="B1892" t="str">
            <v>GOLTS,EUGENE M</v>
          </cell>
          <cell r="C1892">
            <v>40652136</v>
          </cell>
          <cell r="D1892">
            <v>120.79</v>
          </cell>
          <cell r="E1892">
            <v>8</v>
          </cell>
          <cell r="F1892">
            <v>966.32</v>
          </cell>
        </row>
        <row r="1893">
          <cell r="A1893">
            <v>10371685</v>
          </cell>
          <cell r="B1893" t="str">
            <v>GOMEZ,BOBBIE ALVINA</v>
          </cell>
          <cell r="C1893">
            <v>40652145</v>
          </cell>
          <cell r="D1893">
            <v>32.86</v>
          </cell>
          <cell r="E1893">
            <v>8</v>
          </cell>
          <cell r="F1893">
            <v>262.88</v>
          </cell>
        </row>
        <row r="1894">
          <cell r="A1894">
            <v>10371692</v>
          </cell>
          <cell r="B1894" t="str">
            <v>GOLDING,IAN FRASER</v>
          </cell>
          <cell r="C1894">
            <v>40652151</v>
          </cell>
          <cell r="D1894">
            <v>91.14</v>
          </cell>
          <cell r="E1894">
            <v>8</v>
          </cell>
          <cell r="F1894">
            <v>729.12</v>
          </cell>
        </row>
        <row r="1895">
          <cell r="A1895">
            <v>10371701</v>
          </cell>
          <cell r="B1895" t="str">
            <v>GONDA,DAVID DANIEL</v>
          </cell>
          <cell r="C1895">
            <v>40652161</v>
          </cell>
          <cell r="D1895">
            <v>97.65</v>
          </cell>
          <cell r="E1895">
            <v>16</v>
          </cell>
          <cell r="F1895">
            <v>1562.4</v>
          </cell>
        </row>
        <row r="1896">
          <cell r="A1896">
            <v>10371702</v>
          </cell>
          <cell r="B1896" t="str">
            <v>GONEN,AYELET</v>
          </cell>
          <cell r="C1896">
            <v>40652162</v>
          </cell>
          <cell r="D1896">
            <v>38.840000000000003</v>
          </cell>
          <cell r="E1896">
            <v>8</v>
          </cell>
          <cell r="F1896">
            <v>310.72000000000003</v>
          </cell>
        </row>
        <row r="1897">
          <cell r="A1897">
            <v>10371703</v>
          </cell>
          <cell r="B1897" t="str">
            <v>GONCALVES DOS SANTOS,GILSON</v>
          </cell>
          <cell r="C1897">
            <v>40652169</v>
          </cell>
          <cell r="D1897">
            <v>27.52</v>
          </cell>
          <cell r="E1897">
            <v>8</v>
          </cell>
          <cell r="F1897">
            <v>220.16</v>
          </cell>
        </row>
        <row r="1898">
          <cell r="A1898">
            <v>10371706</v>
          </cell>
          <cell r="B1898" t="str">
            <v>GONIAS,STEVEN L</v>
          </cell>
          <cell r="C1898">
            <v>40652193</v>
          </cell>
          <cell r="D1898">
            <v>342.02</v>
          </cell>
          <cell r="E1898">
            <v>24</v>
          </cell>
          <cell r="F1898">
            <v>8208.48</v>
          </cell>
        </row>
        <row r="1899">
          <cell r="A1899">
            <v>10371713</v>
          </cell>
          <cell r="B1899" t="str">
            <v>GOODMAN,DEBORA KAYE</v>
          </cell>
          <cell r="C1899">
            <v>40652175</v>
          </cell>
          <cell r="D1899">
            <v>29.18</v>
          </cell>
          <cell r="E1899">
            <v>32</v>
          </cell>
          <cell r="F1899">
            <v>933.76</v>
          </cell>
        </row>
        <row r="1900">
          <cell r="A1900">
            <v>10371726</v>
          </cell>
          <cell r="B1900" t="str">
            <v>GOPAL,SRILA</v>
          </cell>
          <cell r="C1900">
            <v>40652203</v>
          </cell>
          <cell r="D1900">
            <v>70.67</v>
          </cell>
          <cell r="E1900">
            <v>8</v>
          </cell>
          <cell r="F1900">
            <v>565.36</v>
          </cell>
        </row>
        <row r="1901">
          <cell r="A1901">
            <v>10371736</v>
          </cell>
          <cell r="B1901" t="str">
            <v>LISTER,DEANNE R</v>
          </cell>
          <cell r="C1901">
            <v>40654836</v>
          </cell>
          <cell r="D1901">
            <v>38.25</v>
          </cell>
          <cell r="E1901">
            <v>8</v>
          </cell>
          <cell r="F1901">
            <v>306</v>
          </cell>
        </row>
        <row r="1902">
          <cell r="A1902">
            <v>10371742</v>
          </cell>
          <cell r="B1902" t="str">
            <v>CAMPBELL,GRANT</v>
          </cell>
          <cell r="C1902">
            <v>40654842</v>
          </cell>
          <cell r="D1902">
            <v>46.7</v>
          </cell>
          <cell r="E1902">
            <v>32</v>
          </cell>
          <cell r="F1902">
            <v>1494.4</v>
          </cell>
        </row>
        <row r="1903">
          <cell r="A1903">
            <v>10371744</v>
          </cell>
          <cell r="B1903" t="str">
            <v>LITTLE,SUSAN JANET</v>
          </cell>
          <cell r="C1903">
            <v>40654877</v>
          </cell>
          <cell r="D1903">
            <v>146.93</v>
          </cell>
          <cell r="E1903">
            <v>8</v>
          </cell>
          <cell r="F1903">
            <v>1175.44</v>
          </cell>
        </row>
        <row r="1904">
          <cell r="A1904">
            <v>10371745</v>
          </cell>
          <cell r="B1904" t="str">
            <v>LITTRELL,MICHELE L</v>
          </cell>
          <cell r="C1904">
            <v>40654844</v>
          </cell>
          <cell r="D1904">
            <v>89.31</v>
          </cell>
          <cell r="E1904">
            <v>8</v>
          </cell>
          <cell r="F1904">
            <v>714.48</v>
          </cell>
        </row>
        <row r="1905">
          <cell r="A1905">
            <v>10371746</v>
          </cell>
          <cell r="B1905" t="str">
            <v>LITVAN,IRENE</v>
          </cell>
          <cell r="C1905">
            <v>40654871</v>
          </cell>
          <cell r="D1905">
            <v>0</v>
          </cell>
          <cell r="E1905">
            <v>8</v>
          </cell>
          <cell r="F1905">
            <v>0</v>
          </cell>
        </row>
        <row r="1906">
          <cell r="A1906">
            <v>10371749</v>
          </cell>
          <cell r="B1906" t="str">
            <v>BRYAN,RU LIU</v>
          </cell>
          <cell r="C1906">
            <v>40654852</v>
          </cell>
          <cell r="D1906">
            <v>75.19</v>
          </cell>
          <cell r="E1906">
            <v>4</v>
          </cell>
          <cell r="F1906">
            <v>300.76</v>
          </cell>
        </row>
        <row r="1907">
          <cell r="A1907">
            <v>10371751</v>
          </cell>
          <cell r="B1907" t="str">
            <v>LIU,LIN</v>
          </cell>
          <cell r="C1907">
            <v>40654869</v>
          </cell>
          <cell r="D1907">
            <v>74.88</v>
          </cell>
          <cell r="E1907">
            <v>24</v>
          </cell>
          <cell r="F1907">
            <v>1797.12</v>
          </cell>
        </row>
        <row r="1908">
          <cell r="A1908">
            <v>10371752</v>
          </cell>
          <cell r="B1908" t="str">
            <v>LIU,FENFEN</v>
          </cell>
          <cell r="C1908">
            <v>40654853</v>
          </cell>
          <cell r="D1908">
            <v>36.93</v>
          </cell>
          <cell r="E1908">
            <v>8</v>
          </cell>
          <cell r="F1908">
            <v>295.44</v>
          </cell>
        </row>
        <row r="1909">
          <cell r="A1909">
            <v>10371755</v>
          </cell>
          <cell r="B1909" t="str">
            <v>LIU,THOMAS TAO-MING</v>
          </cell>
          <cell r="C1909">
            <v>40654883</v>
          </cell>
          <cell r="D1909">
            <v>140.76</v>
          </cell>
          <cell r="E1909">
            <v>32</v>
          </cell>
          <cell r="F1909">
            <v>4504.32</v>
          </cell>
        </row>
        <row r="1910">
          <cell r="A1910">
            <v>10371757</v>
          </cell>
          <cell r="B1910" t="str">
            <v>LIU,YI HUI</v>
          </cell>
          <cell r="C1910">
            <v>40654860</v>
          </cell>
          <cell r="D1910">
            <v>69.78</v>
          </cell>
          <cell r="E1910">
            <v>8</v>
          </cell>
          <cell r="F1910">
            <v>558.24</v>
          </cell>
        </row>
        <row r="1911">
          <cell r="A1911">
            <v>10371765</v>
          </cell>
          <cell r="B1911" t="str">
            <v>LLORENTE IZQUIERDO,ANA CRISTINA</v>
          </cell>
          <cell r="C1911">
            <v>40654868</v>
          </cell>
          <cell r="D1911">
            <v>50.62</v>
          </cell>
          <cell r="E1911">
            <v>5</v>
          </cell>
          <cell r="F1911">
            <v>253.1</v>
          </cell>
        </row>
        <row r="1912">
          <cell r="A1912">
            <v>10371769</v>
          </cell>
          <cell r="B1912" t="str">
            <v>JUANG,TITANIA</v>
          </cell>
          <cell r="C1912">
            <v>40654874</v>
          </cell>
          <cell r="D1912">
            <v>87.07</v>
          </cell>
          <cell r="E1912">
            <v>8</v>
          </cell>
          <cell r="F1912">
            <v>696.56</v>
          </cell>
        </row>
        <row r="1913">
          <cell r="A1913">
            <v>10371783</v>
          </cell>
          <cell r="B1913" t="str">
            <v>LOGAN,CATHY L</v>
          </cell>
          <cell r="C1913">
            <v>40654895</v>
          </cell>
          <cell r="D1913">
            <v>76.63</v>
          </cell>
          <cell r="E1913">
            <v>16</v>
          </cell>
          <cell r="F1913">
            <v>1226.08</v>
          </cell>
        </row>
        <row r="1914">
          <cell r="A1914">
            <v>10371786</v>
          </cell>
          <cell r="B1914" t="str">
            <v>LONERGAN,JOSEPH T</v>
          </cell>
          <cell r="C1914">
            <v>40654900</v>
          </cell>
          <cell r="D1914">
            <v>91.38</v>
          </cell>
          <cell r="E1914">
            <v>8</v>
          </cell>
          <cell r="F1914">
            <v>731.04</v>
          </cell>
        </row>
        <row r="1915">
          <cell r="A1915">
            <v>10371786</v>
          </cell>
          <cell r="B1915" t="str">
            <v>LONERGAN,JOSEPH T</v>
          </cell>
          <cell r="C1915" t="str">
            <v>(blank)</v>
          </cell>
          <cell r="D1915" t="str">
            <v>(blank)</v>
          </cell>
          <cell r="E1915">
            <v>8</v>
          </cell>
          <cell r="F1915" t="e">
            <v>#VALUE!</v>
          </cell>
        </row>
        <row r="1916">
          <cell r="A1916">
            <v>10371788</v>
          </cell>
          <cell r="B1916" t="str">
            <v>LONGHURST,CHRISTOPHER ALAN</v>
          </cell>
          <cell r="C1916">
            <v>40654913</v>
          </cell>
          <cell r="D1916">
            <v>276.52999999999997</v>
          </cell>
          <cell r="E1916">
            <v>8</v>
          </cell>
          <cell r="F1916">
            <v>2212.2399999999998</v>
          </cell>
        </row>
        <row r="1917">
          <cell r="A1917">
            <v>10371792</v>
          </cell>
          <cell r="B1917" t="str">
            <v>LONGARDNER,KATHERINE</v>
          </cell>
          <cell r="C1917">
            <v>40720833</v>
          </cell>
          <cell r="D1917">
            <v>86.21</v>
          </cell>
          <cell r="E1917">
            <v>8</v>
          </cell>
          <cell r="F1917">
            <v>689.68</v>
          </cell>
        </row>
        <row r="1918">
          <cell r="A1918">
            <v>10371797</v>
          </cell>
          <cell r="B1918" t="str">
            <v>LOOMBA,ROHIT</v>
          </cell>
          <cell r="C1918">
            <v>40654927</v>
          </cell>
          <cell r="D1918">
            <v>215.52</v>
          </cell>
          <cell r="E1918">
            <v>8</v>
          </cell>
          <cell r="F1918">
            <v>1724.16</v>
          </cell>
        </row>
        <row r="1919">
          <cell r="A1919">
            <v>10371800</v>
          </cell>
          <cell r="B1919" t="str">
            <v>LOPEZ,ADELA MARIE</v>
          </cell>
          <cell r="C1919">
            <v>40654907</v>
          </cell>
          <cell r="D1919">
            <v>31.35</v>
          </cell>
          <cell r="E1919">
            <v>16</v>
          </cell>
          <cell r="F1919">
            <v>501.6</v>
          </cell>
        </row>
        <row r="1920">
          <cell r="A1920">
            <v>10371809</v>
          </cell>
          <cell r="B1920" t="str">
            <v>LOPEZ,TONY P</v>
          </cell>
          <cell r="C1920">
            <v>40654918</v>
          </cell>
          <cell r="D1920">
            <v>138.62</v>
          </cell>
          <cell r="E1920">
            <v>8</v>
          </cell>
          <cell r="F1920">
            <v>1108.96</v>
          </cell>
        </row>
        <row r="1921">
          <cell r="A1921">
            <v>10371810</v>
          </cell>
          <cell r="B1921" t="str">
            <v>LOPEZ,NICOLE ELIZABETH</v>
          </cell>
          <cell r="C1921">
            <v>40654947</v>
          </cell>
          <cell r="D1921">
            <v>97.22</v>
          </cell>
          <cell r="E1921">
            <v>8</v>
          </cell>
          <cell r="F1921">
            <v>777.76</v>
          </cell>
        </row>
        <row r="1922">
          <cell r="A1922">
            <v>10371814</v>
          </cell>
          <cell r="B1922" t="str">
            <v>LOPEZ RAMIREZ,MIGUEL ALEJANDRO</v>
          </cell>
          <cell r="C1922">
            <v>40654922</v>
          </cell>
          <cell r="D1922">
            <v>62.26</v>
          </cell>
          <cell r="E1922">
            <v>8</v>
          </cell>
          <cell r="F1922">
            <v>498.08</v>
          </cell>
        </row>
        <row r="1923">
          <cell r="A1923">
            <v>10371842</v>
          </cell>
          <cell r="B1923" t="str">
            <v>LOUGHEED,ANDREA E</v>
          </cell>
          <cell r="C1923">
            <v>40654961</v>
          </cell>
          <cell r="D1923">
            <v>28.05</v>
          </cell>
          <cell r="E1923">
            <v>8</v>
          </cell>
          <cell r="F1923">
            <v>224.4</v>
          </cell>
        </row>
        <row r="1924">
          <cell r="A1924">
            <v>10371856</v>
          </cell>
          <cell r="B1924" t="str">
            <v>JABBOUR,MOUSSA</v>
          </cell>
          <cell r="C1924">
            <v>40654975</v>
          </cell>
          <cell r="D1924">
            <v>63.7</v>
          </cell>
          <cell r="E1924">
            <v>8</v>
          </cell>
          <cell r="F1924">
            <v>509.6</v>
          </cell>
        </row>
        <row r="1925">
          <cell r="A1925">
            <v>10371915</v>
          </cell>
          <cell r="B1925" t="str">
            <v>HOM,DAVID BRIAN</v>
          </cell>
          <cell r="C1925">
            <v>40646877</v>
          </cell>
          <cell r="D1925">
            <v>112.07</v>
          </cell>
          <cell r="E1925">
            <v>8</v>
          </cell>
          <cell r="F1925">
            <v>896.56</v>
          </cell>
        </row>
        <row r="1926">
          <cell r="A1926">
            <v>10371950</v>
          </cell>
          <cell r="B1926" t="str">
            <v>BROWN,ELISE STAR</v>
          </cell>
          <cell r="C1926">
            <v>40646912</v>
          </cell>
          <cell r="D1926">
            <v>126.44</v>
          </cell>
          <cell r="E1926">
            <v>8</v>
          </cell>
          <cell r="F1926">
            <v>1011.52</v>
          </cell>
        </row>
        <row r="1927">
          <cell r="A1927">
            <v>10371950</v>
          </cell>
          <cell r="B1927" t="str">
            <v>BROWN,ELISE STAR</v>
          </cell>
          <cell r="C1927" t="str">
            <v>(blank)</v>
          </cell>
          <cell r="D1927" t="str">
            <v>(blank)</v>
          </cell>
          <cell r="E1927">
            <v>8</v>
          </cell>
          <cell r="F1927" t="e">
            <v>#VALUE!</v>
          </cell>
        </row>
        <row r="1928">
          <cell r="A1928">
            <v>10372012</v>
          </cell>
          <cell r="B1928" t="str">
            <v>BURNS,JANE C</v>
          </cell>
          <cell r="C1928">
            <v>40649605</v>
          </cell>
          <cell r="D1928">
            <v>126.96</v>
          </cell>
          <cell r="E1928">
            <v>8</v>
          </cell>
          <cell r="F1928">
            <v>1015.68</v>
          </cell>
        </row>
        <row r="1929">
          <cell r="A1929">
            <v>10372016</v>
          </cell>
          <cell r="B1929" t="str">
            <v>ESPARZA,MARY C</v>
          </cell>
          <cell r="C1929">
            <v>40649620</v>
          </cell>
          <cell r="D1929">
            <v>28</v>
          </cell>
          <cell r="E1929">
            <v>8</v>
          </cell>
          <cell r="F1929">
            <v>224</v>
          </cell>
        </row>
        <row r="1930">
          <cell r="A1930">
            <v>10372024</v>
          </cell>
          <cell r="B1930" t="str">
            <v>BUSHONG,ERIC A</v>
          </cell>
          <cell r="C1930">
            <v>40649659</v>
          </cell>
          <cell r="D1930">
            <v>51.47</v>
          </cell>
          <cell r="E1930">
            <v>8</v>
          </cell>
          <cell r="F1930">
            <v>411.76</v>
          </cell>
        </row>
        <row r="1931">
          <cell r="A1931">
            <v>10372037</v>
          </cell>
          <cell r="B1931" t="str">
            <v>ABRAMSON,WENDY B</v>
          </cell>
          <cell r="C1931">
            <v>40649650</v>
          </cell>
          <cell r="D1931">
            <v>78.28</v>
          </cell>
          <cell r="E1931">
            <v>17</v>
          </cell>
          <cell r="F1931">
            <v>1330.76</v>
          </cell>
        </row>
        <row r="1932">
          <cell r="A1932">
            <v>10372044</v>
          </cell>
          <cell r="B1932" t="str">
            <v>AUSTIN-PAGE,LUKAS ROBERT</v>
          </cell>
          <cell r="C1932">
            <v>40649644</v>
          </cell>
          <cell r="D1932">
            <v>61.59</v>
          </cell>
          <cell r="E1932">
            <v>15</v>
          </cell>
          <cell r="F1932">
            <v>923.85</v>
          </cell>
        </row>
        <row r="1933">
          <cell r="A1933">
            <v>10372046</v>
          </cell>
          <cell r="B1933" t="str">
            <v>MAREK BYKOWSKI,JULIE LYNN</v>
          </cell>
          <cell r="C1933">
            <v>40649653</v>
          </cell>
          <cell r="D1933">
            <v>173.66</v>
          </cell>
          <cell r="E1933">
            <v>8</v>
          </cell>
          <cell r="F1933">
            <v>1389.28</v>
          </cell>
        </row>
        <row r="1934">
          <cell r="A1934">
            <v>10372054</v>
          </cell>
          <cell r="B1934" t="str">
            <v>CACHAY,EDWARD RAFAEL</v>
          </cell>
          <cell r="C1934">
            <v>40649672</v>
          </cell>
          <cell r="D1934">
            <v>116.56</v>
          </cell>
          <cell r="E1934">
            <v>8</v>
          </cell>
          <cell r="F1934">
            <v>932.48</v>
          </cell>
        </row>
        <row r="1935">
          <cell r="A1935">
            <v>10372058</v>
          </cell>
          <cell r="B1935" t="str">
            <v>CAFFREY,CONOR</v>
          </cell>
          <cell r="C1935">
            <v>40649682</v>
          </cell>
          <cell r="D1935">
            <v>0</v>
          </cell>
          <cell r="E1935">
            <v>16</v>
          </cell>
          <cell r="F1935">
            <v>0</v>
          </cell>
        </row>
        <row r="1936">
          <cell r="A1936">
            <v>10372069</v>
          </cell>
          <cell r="B1936" t="str">
            <v>CALCUTT,NIGEL A</v>
          </cell>
          <cell r="C1936">
            <v>40649693</v>
          </cell>
          <cell r="D1936">
            <v>104.6</v>
          </cell>
          <cell r="E1936">
            <v>16</v>
          </cell>
          <cell r="F1936">
            <v>1673.6</v>
          </cell>
        </row>
        <row r="1937">
          <cell r="A1937">
            <v>10372083</v>
          </cell>
          <cell r="B1937" t="str">
            <v>CAMPANA,WENDY M</v>
          </cell>
          <cell r="C1937">
            <v>40649698</v>
          </cell>
          <cell r="D1937">
            <v>84.52</v>
          </cell>
          <cell r="E1937">
            <v>7</v>
          </cell>
          <cell r="F1937">
            <v>591.64</v>
          </cell>
        </row>
        <row r="1938">
          <cell r="A1938">
            <v>10372086</v>
          </cell>
          <cell r="B1938" t="str">
            <v>CAMPBELL,COLLEEN JOANNE</v>
          </cell>
          <cell r="C1938">
            <v>40649702</v>
          </cell>
          <cell r="D1938">
            <v>120.45</v>
          </cell>
          <cell r="E1938">
            <v>24</v>
          </cell>
          <cell r="F1938">
            <v>2890.8</v>
          </cell>
        </row>
        <row r="1939">
          <cell r="A1939">
            <v>10372090</v>
          </cell>
          <cell r="B1939" t="str">
            <v>BOSCOLO SESILLO,FRANCESCA</v>
          </cell>
          <cell r="C1939">
            <v>40649704</v>
          </cell>
          <cell r="D1939">
            <v>27.52</v>
          </cell>
          <cell r="E1939">
            <v>1</v>
          </cell>
          <cell r="F1939">
            <v>27.52</v>
          </cell>
        </row>
        <row r="1940">
          <cell r="A1940">
            <v>10372093</v>
          </cell>
          <cell r="B1940" t="str">
            <v>CAMPBELL-SILLS,LAURA</v>
          </cell>
          <cell r="C1940">
            <v>40649709</v>
          </cell>
          <cell r="D1940">
            <v>50.48</v>
          </cell>
          <cell r="E1940">
            <v>4.5</v>
          </cell>
          <cell r="F1940">
            <v>227.16</v>
          </cell>
        </row>
        <row r="1941">
          <cell r="A1941">
            <v>10372094</v>
          </cell>
          <cell r="B1941" t="str">
            <v>CAMPEN,YANA H</v>
          </cell>
          <cell r="C1941">
            <v>40649707</v>
          </cell>
          <cell r="D1941">
            <v>35.18</v>
          </cell>
          <cell r="E1941">
            <v>8</v>
          </cell>
          <cell r="F1941">
            <v>281.44</v>
          </cell>
        </row>
        <row r="1942">
          <cell r="A1942">
            <v>10372102</v>
          </cell>
          <cell r="B1942" t="str">
            <v>CANNAVINO,CHRISTOPHER RAY</v>
          </cell>
          <cell r="C1942">
            <v>40649720</v>
          </cell>
          <cell r="D1942">
            <v>80.510000000000005</v>
          </cell>
          <cell r="E1942">
            <v>8</v>
          </cell>
          <cell r="F1942">
            <v>644.08000000000004</v>
          </cell>
        </row>
        <row r="1943">
          <cell r="A1943">
            <v>10372107</v>
          </cell>
          <cell r="B1943" t="str">
            <v>CANTU,ALICIA OLIVIA</v>
          </cell>
          <cell r="C1943">
            <v>40649722</v>
          </cell>
          <cell r="D1943">
            <v>69.78</v>
          </cell>
          <cell r="E1943">
            <v>8</v>
          </cell>
          <cell r="F1943">
            <v>558.24</v>
          </cell>
        </row>
        <row r="1944">
          <cell r="A1944">
            <v>10372107</v>
          </cell>
          <cell r="B1944" t="str">
            <v>CANTU,ALICIA OLIVIA</v>
          </cell>
          <cell r="C1944" t="str">
            <v>(blank)</v>
          </cell>
          <cell r="D1944" t="str">
            <v>(blank)</v>
          </cell>
          <cell r="E1944">
            <v>16</v>
          </cell>
          <cell r="F1944" t="e">
            <v>#VALUE!</v>
          </cell>
        </row>
        <row r="1945">
          <cell r="A1945">
            <v>10372111</v>
          </cell>
          <cell r="B1945" t="str">
            <v>ZENTNER,LING CAO</v>
          </cell>
          <cell r="C1945">
            <v>40649728</v>
          </cell>
          <cell r="D1945">
            <v>56.3</v>
          </cell>
          <cell r="E1945">
            <v>8</v>
          </cell>
          <cell r="F1945">
            <v>450.4</v>
          </cell>
        </row>
        <row r="1946">
          <cell r="A1946">
            <v>10372122</v>
          </cell>
          <cell r="B1946" t="str">
            <v>CARDENAS,VERONICA</v>
          </cell>
          <cell r="C1946">
            <v>40649740</v>
          </cell>
          <cell r="D1946">
            <v>63.17</v>
          </cell>
          <cell r="E1946">
            <v>8</v>
          </cell>
          <cell r="F1946">
            <v>505.36</v>
          </cell>
        </row>
        <row r="1947">
          <cell r="A1947">
            <v>10372126</v>
          </cell>
          <cell r="B1947" t="str">
            <v>AISAGBONHI,OMONIGHO AUGUSTINA</v>
          </cell>
          <cell r="C1947">
            <v>40649753</v>
          </cell>
          <cell r="D1947">
            <v>114.94</v>
          </cell>
          <cell r="E1947">
            <v>48</v>
          </cell>
          <cell r="F1947">
            <v>5517.12</v>
          </cell>
        </row>
        <row r="1948">
          <cell r="A1948">
            <v>10372142</v>
          </cell>
          <cell r="B1948" t="str">
            <v>GOTTSCHALK,MICHAEL E</v>
          </cell>
          <cell r="C1948">
            <v>40652226</v>
          </cell>
          <cell r="D1948">
            <v>156.6</v>
          </cell>
          <cell r="E1948">
            <v>8</v>
          </cell>
          <cell r="F1948">
            <v>1252.8</v>
          </cell>
        </row>
        <row r="1949">
          <cell r="A1949">
            <v>10372143</v>
          </cell>
          <cell r="B1949" t="str">
            <v>GOUAUX,BEN DAVID</v>
          </cell>
          <cell r="C1949">
            <v>40652234</v>
          </cell>
          <cell r="D1949">
            <v>32.17</v>
          </cell>
          <cell r="E1949">
            <v>8</v>
          </cell>
          <cell r="F1949">
            <v>257.36</v>
          </cell>
        </row>
        <row r="1950">
          <cell r="A1950">
            <v>10372150</v>
          </cell>
          <cell r="B1950" t="str">
            <v>GOYAL,NIDHI PANDHOH</v>
          </cell>
          <cell r="C1950">
            <v>40652233</v>
          </cell>
          <cell r="D1950">
            <v>85.25</v>
          </cell>
          <cell r="E1950">
            <v>6</v>
          </cell>
          <cell r="F1950">
            <v>511.5</v>
          </cell>
        </row>
        <row r="1951">
          <cell r="A1951">
            <v>10372154</v>
          </cell>
          <cell r="B1951" t="str">
            <v>GORDTS,PHILIP L S M</v>
          </cell>
          <cell r="C1951">
            <v>40652238</v>
          </cell>
          <cell r="D1951">
            <v>56.42</v>
          </cell>
          <cell r="E1951">
            <v>8</v>
          </cell>
          <cell r="F1951">
            <v>451.36</v>
          </cell>
        </row>
        <row r="1952">
          <cell r="A1952">
            <v>10372159</v>
          </cell>
          <cell r="B1952" t="str">
            <v>GRAFF,NANCY R</v>
          </cell>
          <cell r="C1952">
            <v>40652244</v>
          </cell>
          <cell r="D1952">
            <v>93.39</v>
          </cell>
          <cell r="E1952">
            <v>8</v>
          </cell>
          <cell r="F1952">
            <v>747.12</v>
          </cell>
        </row>
        <row r="1953">
          <cell r="A1953">
            <v>10372166</v>
          </cell>
          <cell r="B1953" t="str">
            <v>GRAHAM,LORI J</v>
          </cell>
          <cell r="C1953">
            <v>40652253</v>
          </cell>
          <cell r="D1953">
            <v>41.64</v>
          </cell>
          <cell r="E1953">
            <v>8</v>
          </cell>
          <cell r="F1953">
            <v>333.12</v>
          </cell>
        </row>
        <row r="1954">
          <cell r="A1954">
            <v>10372167</v>
          </cell>
          <cell r="B1954" t="str">
            <v>GRASSI,HEATHER A</v>
          </cell>
          <cell r="C1954">
            <v>40652248</v>
          </cell>
          <cell r="D1954">
            <v>62.05</v>
          </cell>
          <cell r="E1954">
            <v>8</v>
          </cell>
          <cell r="F1954">
            <v>496.4</v>
          </cell>
        </row>
        <row r="1955">
          <cell r="A1955">
            <v>10372171</v>
          </cell>
          <cell r="B1955" t="str">
            <v>GRAY,CHRISTINE S</v>
          </cell>
          <cell r="C1955">
            <v>40652256</v>
          </cell>
          <cell r="D1955">
            <v>28.05</v>
          </cell>
          <cell r="E1955">
            <v>8</v>
          </cell>
          <cell r="F1955">
            <v>224.4</v>
          </cell>
        </row>
        <row r="1956">
          <cell r="A1956">
            <v>10372173</v>
          </cell>
          <cell r="B1956" t="str">
            <v>GRAY,EMILY K</v>
          </cell>
          <cell r="C1956">
            <v>40652258</v>
          </cell>
          <cell r="D1956">
            <v>143.88999999999999</v>
          </cell>
          <cell r="E1956">
            <v>8</v>
          </cell>
          <cell r="F1956">
            <v>1151.1199999999999</v>
          </cell>
        </row>
        <row r="1957">
          <cell r="A1957">
            <v>10372184</v>
          </cell>
          <cell r="B1957" t="str">
            <v>GRANT,YANABEL</v>
          </cell>
          <cell r="C1957">
            <v>40652282</v>
          </cell>
          <cell r="D1957">
            <v>39.19</v>
          </cell>
          <cell r="E1957">
            <v>8</v>
          </cell>
          <cell r="F1957">
            <v>313.52</v>
          </cell>
        </row>
        <row r="1958">
          <cell r="A1958">
            <v>10372195</v>
          </cell>
          <cell r="B1958" t="str">
            <v>GREEN,JAMES MICHAEL</v>
          </cell>
          <cell r="C1958">
            <v>40652288</v>
          </cell>
          <cell r="D1958">
            <v>25.92</v>
          </cell>
          <cell r="E1958">
            <v>8</v>
          </cell>
          <cell r="F1958">
            <v>207.36</v>
          </cell>
        </row>
        <row r="1959">
          <cell r="A1959">
            <v>10372199</v>
          </cell>
          <cell r="B1959" t="str">
            <v>GREENBERG,MARK</v>
          </cell>
          <cell r="C1959">
            <v>40652304</v>
          </cell>
          <cell r="D1959">
            <v>107.76</v>
          </cell>
          <cell r="E1959">
            <v>8</v>
          </cell>
          <cell r="F1959">
            <v>862.08</v>
          </cell>
        </row>
        <row r="1960">
          <cell r="A1960">
            <v>10372199</v>
          </cell>
          <cell r="B1960" t="str">
            <v>GREENBERG,MARK</v>
          </cell>
          <cell r="C1960" t="str">
            <v>(blank)</v>
          </cell>
          <cell r="D1960" t="str">
            <v>(blank)</v>
          </cell>
          <cell r="E1960">
            <v>8</v>
          </cell>
          <cell r="F1960" t="e">
            <v>#VALUE!</v>
          </cell>
        </row>
        <row r="1961">
          <cell r="A1961">
            <v>10372216</v>
          </cell>
          <cell r="B1961" t="str">
            <v>GRELOTTI,DAVID JOHN</v>
          </cell>
          <cell r="C1961">
            <v>40652317</v>
          </cell>
          <cell r="D1961">
            <v>118.44</v>
          </cell>
          <cell r="E1961">
            <v>24</v>
          </cell>
          <cell r="F1961">
            <v>2842.56</v>
          </cell>
        </row>
        <row r="1962">
          <cell r="A1962">
            <v>10372236</v>
          </cell>
          <cell r="B1962" t="str">
            <v>GRIFFIS,ERIC ROSS</v>
          </cell>
          <cell r="C1962">
            <v>40652327</v>
          </cell>
          <cell r="D1962">
            <v>71.69</v>
          </cell>
          <cell r="E1962">
            <v>16</v>
          </cell>
          <cell r="F1962">
            <v>1147.04</v>
          </cell>
        </row>
        <row r="1963">
          <cell r="A1963">
            <v>10372254</v>
          </cell>
          <cell r="B1963" t="str">
            <v>GILSON,MICHAEL K</v>
          </cell>
          <cell r="C1963">
            <v>40652371</v>
          </cell>
          <cell r="D1963">
            <v>126.96</v>
          </cell>
          <cell r="E1963">
            <v>16</v>
          </cell>
          <cell r="F1963">
            <v>2031.36</v>
          </cell>
        </row>
        <row r="1964">
          <cell r="A1964">
            <v>10372256</v>
          </cell>
          <cell r="B1964" t="str">
            <v>GROESSL,ERIK J</v>
          </cell>
          <cell r="C1964">
            <v>40722336</v>
          </cell>
          <cell r="D1964">
            <v>0</v>
          </cell>
          <cell r="E1964">
            <v>5</v>
          </cell>
          <cell r="F1964">
            <v>0</v>
          </cell>
        </row>
        <row r="1965">
          <cell r="A1965">
            <v>10372260</v>
          </cell>
          <cell r="B1965" t="str">
            <v>JACOB,REBECCA BERNARD</v>
          </cell>
          <cell r="C1965">
            <v>40652382</v>
          </cell>
          <cell r="D1965">
            <v>0</v>
          </cell>
          <cell r="E1965">
            <v>8</v>
          </cell>
          <cell r="F1965">
            <v>0</v>
          </cell>
        </row>
        <row r="1966">
          <cell r="A1966">
            <v>10372263</v>
          </cell>
          <cell r="B1966" t="str">
            <v>GROSS,ERIN ANDREA</v>
          </cell>
          <cell r="C1966">
            <v>40652360</v>
          </cell>
          <cell r="D1966">
            <v>86.73</v>
          </cell>
          <cell r="E1966">
            <v>6</v>
          </cell>
          <cell r="F1966">
            <v>520.38</v>
          </cell>
        </row>
        <row r="1967">
          <cell r="A1967">
            <v>10372264</v>
          </cell>
          <cell r="B1967" t="str">
            <v>GROSSFELD,PAUL DAVID</v>
          </cell>
          <cell r="C1967">
            <v>40652362</v>
          </cell>
          <cell r="D1967">
            <v>104.12</v>
          </cell>
          <cell r="E1967">
            <v>8</v>
          </cell>
          <cell r="F1967">
            <v>832.96</v>
          </cell>
        </row>
        <row r="1968">
          <cell r="A1968">
            <v>10372273</v>
          </cell>
          <cell r="B1968" t="str">
            <v>LE,JULIE LU</v>
          </cell>
          <cell r="C1968">
            <v>40654999</v>
          </cell>
          <cell r="D1968">
            <v>97.22</v>
          </cell>
          <cell r="E1968">
            <v>6</v>
          </cell>
          <cell r="F1968">
            <v>583.31999999999994</v>
          </cell>
        </row>
        <row r="1969">
          <cell r="A1969">
            <v>10372277</v>
          </cell>
          <cell r="B1969" t="str">
            <v>LOWY,ANDREW M</v>
          </cell>
          <cell r="C1969">
            <v>40655003</v>
          </cell>
          <cell r="D1969">
            <v>156.13</v>
          </cell>
          <cell r="E1969">
            <v>8</v>
          </cell>
          <cell r="F1969">
            <v>1249.04</v>
          </cell>
        </row>
        <row r="1970">
          <cell r="A1970">
            <v>10372279</v>
          </cell>
          <cell r="B1970" t="str">
            <v>KENT,WILLIAM T</v>
          </cell>
          <cell r="C1970">
            <v>40654997</v>
          </cell>
          <cell r="D1970">
            <v>92.1</v>
          </cell>
          <cell r="E1970">
            <v>16</v>
          </cell>
          <cell r="F1970">
            <v>1473.6</v>
          </cell>
        </row>
        <row r="1971">
          <cell r="A1971">
            <v>10372283</v>
          </cell>
          <cell r="B1971" t="str">
            <v>LOVEJOY,AMY ELIZABETH</v>
          </cell>
          <cell r="C1971">
            <v>40655012</v>
          </cell>
          <cell r="D1971">
            <v>60.3</v>
          </cell>
          <cell r="E1971">
            <v>10.75</v>
          </cell>
          <cell r="F1971">
            <v>648.22500000000002</v>
          </cell>
        </row>
        <row r="1972">
          <cell r="A1972">
            <v>10372286</v>
          </cell>
          <cell r="B1972" t="str">
            <v>LUCIO,SIMON</v>
          </cell>
          <cell r="C1972">
            <v>40655007</v>
          </cell>
          <cell r="D1972">
            <v>100.38</v>
          </cell>
          <cell r="E1972">
            <v>20</v>
          </cell>
          <cell r="F1972">
            <v>2007.6</v>
          </cell>
        </row>
        <row r="1973">
          <cell r="A1973">
            <v>10372294</v>
          </cell>
          <cell r="B1973" t="str">
            <v>ULRICH,STACEY LYNN</v>
          </cell>
          <cell r="C1973">
            <v>40655019</v>
          </cell>
          <cell r="D1973">
            <v>80.510000000000005</v>
          </cell>
          <cell r="E1973">
            <v>15</v>
          </cell>
          <cell r="F1973">
            <v>1207.6500000000001</v>
          </cell>
        </row>
        <row r="1974">
          <cell r="A1974">
            <v>10372305</v>
          </cell>
          <cell r="B1974" t="str">
            <v>GODAT,LAURA N</v>
          </cell>
          <cell r="C1974">
            <v>40655027</v>
          </cell>
          <cell r="D1974">
            <v>90.23</v>
          </cell>
          <cell r="E1974">
            <v>8</v>
          </cell>
          <cell r="F1974">
            <v>721.84</v>
          </cell>
        </row>
        <row r="1975">
          <cell r="A1975">
            <v>10372314</v>
          </cell>
          <cell r="B1975" t="str">
            <v>LUNDE,OTTAR VIKER</v>
          </cell>
          <cell r="C1975">
            <v>40655037</v>
          </cell>
          <cell r="D1975">
            <v>114.91</v>
          </cell>
          <cell r="E1975">
            <v>8</v>
          </cell>
          <cell r="F1975">
            <v>919.28</v>
          </cell>
        </row>
        <row r="1976">
          <cell r="A1976">
            <v>10372319</v>
          </cell>
          <cell r="B1976" t="str">
            <v>LULI,ALEX J</v>
          </cell>
          <cell r="C1976">
            <v>40655044</v>
          </cell>
          <cell r="D1976">
            <v>65.47</v>
          </cell>
          <cell r="E1976">
            <v>64</v>
          </cell>
          <cell r="F1976">
            <v>4190.08</v>
          </cell>
        </row>
        <row r="1977">
          <cell r="A1977">
            <v>10372323</v>
          </cell>
          <cell r="B1977" t="str">
            <v>LUNDGREN,REBECKA INGA</v>
          </cell>
          <cell r="C1977">
            <v>40655052</v>
          </cell>
          <cell r="D1977">
            <v>100.57</v>
          </cell>
          <cell r="E1977">
            <v>8</v>
          </cell>
          <cell r="F1977">
            <v>804.56</v>
          </cell>
        </row>
        <row r="1978">
          <cell r="A1978">
            <v>10372326</v>
          </cell>
          <cell r="B1978" t="str">
            <v>LUO,LINDA</v>
          </cell>
          <cell r="C1978">
            <v>40655051</v>
          </cell>
          <cell r="D1978">
            <v>29.76</v>
          </cell>
          <cell r="E1978">
            <v>8</v>
          </cell>
          <cell r="F1978">
            <v>238.08</v>
          </cell>
        </row>
        <row r="1979">
          <cell r="A1979">
            <v>10372329</v>
          </cell>
          <cell r="B1979" t="str">
            <v>LY,BINH T</v>
          </cell>
          <cell r="C1979">
            <v>40655056</v>
          </cell>
          <cell r="D1979">
            <v>120.45</v>
          </cell>
          <cell r="E1979">
            <v>24</v>
          </cell>
          <cell r="F1979">
            <v>2890.8</v>
          </cell>
        </row>
        <row r="1980">
          <cell r="A1980">
            <v>10372332</v>
          </cell>
          <cell r="B1980" t="str">
            <v>LYASCH,GARY</v>
          </cell>
          <cell r="C1980">
            <v>40655057</v>
          </cell>
          <cell r="D1980">
            <v>35.92</v>
          </cell>
          <cell r="E1980">
            <v>8</v>
          </cell>
          <cell r="F1980">
            <v>287.36</v>
          </cell>
        </row>
        <row r="1981">
          <cell r="A1981">
            <v>10372343</v>
          </cell>
          <cell r="B1981" t="str">
            <v>DANFORTH,DENNIS J</v>
          </cell>
          <cell r="C1981">
            <v>40655087</v>
          </cell>
          <cell r="D1981">
            <v>75.599999999999994</v>
          </cell>
          <cell r="E1981">
            <v>16.5</v>
          </cell>
          <cell r="F1981">
            <v>1247.3999999999999</v>
          </cell>
        </row>
        <row r="1982">
          <cell r="A1982">
            <v>10372360</v>
          </cell>
          <cell r="B1982" t="str">
            <v>GOLEMBESKI,DAVID J</v>
          </cell>
          <cell r="C1982">
            <v>40655097</v>
          </cell>
          <cell r="D1982">
            <v>174.04</v>
          </cell>
          <cell r="E1982">
            <v>18</v>
          </cell>
          <cell r="F1982">
            <v>3132.72</v>
          </cell>
        </row>
        <row r="1983">
          <cell r="A1983">
            <v>10372372</v>
          </cell>
          <cell r="B1983" t="str">
            <v>MA,YULIANG</v>
          </cell>
          <cell r="C1983">
            <v>40655110</v>
          </cell>
          <cell r="D1983">
            <v>46.67</v>
          </cell>
          <cell r="E1983">
            <v>22</v>
          </cell>
          <cell r="F1983">
            <v>1026.74</v>
          </cell>
        </row>
        <row r="1984">
          <cell r="A1984">
            <v>10372373</v>
          </cell>
          <cell r="B1984" t="str">
            <v>LAZAR,DAVID ALEXANDER</v>
          </cell>
          <cell r="C1984">
            <v>40655112</v>
          </cell>
          <cell r="D1984">
            <v>76.819999999999993</v>
          </cell>
          <cell r="E1984">
            <v>8</v>
          </cell>
          <cell r="F1984">
            <v>614.55999999999995</v>
          </cell>
        </row>
        <row r="1985">
          <cell r="A1985">
            <v>10372379</v>
          </cell>
          <cell r="B1985" t="str">
            <v>MACEDO,ETIENNE MARIA VASCONCELLOS DE</v>
          </cell>
          <cell r="C1985">
            <v>40663946</v>
          </cell>
          <cell r="D1985">
            <v>0</v>
          </cell>
          <cell r="E1985">
            <v>8</v>
          </cell>
          <cell r="F1985">
            <v>0</v>
          </cell>
        </row>
        <row r="1986">
          <cell r="A1986">
            <v>10372380</v>
          </cell>
          <cell r="B1986" t="str">
            <v>MACFARLANE,KATHERINE RITA</v>
          </cell>
          <cell r="C1986">
            <v>40655115</v>
          </cell>
          <cell r="D1986">
            <v>66.23</v>
          </cell>
          <cell r="E1986">
            <v>8</v>
          </cell>
          <cell r="F1986">
            <v>529.84</v>
          </cell>
        </row>
        <row r="1987">
          <cell r="A1987">
            <v>10372382</v>
          </cell>
          <cell r="B1987" t="str">
            <v>MACELHERN,LAURAY</v>
          </cell>
          <cell r="C1987">
            <v>40655124</v>
          </cell>
          <cell r="D1987">
            <v>53.96</v>
          </cell>
          <cell r="E1987">
            <v>8</v>
          </cell>
          <cell r="F1987">
            <v>431.68</v>
          </cell>
        </row>
        <row r="1988">
          <cell r="A1988">
            <v>10372387</v>
          </cell>
          <cell r="B1988" t="str">
            <v>MACEWAN,IAIN JACOB</v>
          </cell>
          <cell r="C1988">
            <v>40655123</v>
          </cell>
          <cell r="D1988">
            <v>149.9</v>
          </cell>
          <cell r="E1988">
            <v>4</v>
          </cell>
          <cell r="F1988">
            <v>599.6</v>
          </cell>
        </row>
        <row r="1989">
          <cell r="A1989">
            <v>10372393</v>
          </cell>
          <cell r="B1989" t="str">
            <v>MACKEY,MASON R</v>
          </cell>
          <cell r="C1989">
            <v>40655144</v>
          </cell>
          <cell r="D1989">
            <v>41.6</v>
          </cell>
          <cell r="E1989">
            <v>8</v>
          </cell>
          <cell r="F1989">
            <v>332.8</v>
          </cell>
        </row>
        <row r="1990">
          <cell r="A1990">
            <v>10372402</v>
          </cell>
          <cell r="B1990" t="str">
            <v>MACAULAY,ROBERT JOHN</v>
          </cell>
          <cell r="C1990">
            <v>40655135</v>
          </cell>
          <cell r="D1990">
            <v>52.39</v>
          </cell>
          <cell r="E1990">
            <v>8</v>
          </cell>
          <cell r="F1990">
            <v>419.12</v>
          </cell>
        </row>
        <row r="1991">
          <cell r="A1991">
            <v>10372404</v>
          </cell>
          <cell r="B1991" t="str">
            <v>MADANI,MICHAEL M</v>
          </cell>
          <cell r="C1991">
            <v>40655140</v>
          </cell>
          <cell r="D1991">
            <v>161.63999999999999</v>
          </cell>
          <cell r="E1991">
            <v>8</v>
          </cell>
          <cell r="F1991">
            <v>1293.1199999999999</v>
          </cell>
        </row>
        <row r="1992">
          <cell r="A1992">
            <v>10372416</v>
          </cell>
          <cell r="B1992" t="str">
            <v>JOHNSON,KATHRYN ANN</v>
          </cell>
          <cell r="C1992">
            <v>40646984</v>
          </cell>
          <cell r="D1992">
            <v>59.53</v>
          </cell>
          <cell r="E1992">
            <v>6</v>
          </cell>
          <cell r="F1992">
            <v>357.18</v>
          </cell>
        </row>
        <row r="1993">
          <cell r="A1993">
            <v>10372517</v>
          </cell>
          <cell r="B1993" t="str">
            <v>JUNG,YEWAH</v>
          </cell>
          <cell r="C1993">
            <v>40647100</v>
          </cell>
          <cell r="D1993">
            <v>89.6</v>
          </cell>
          <cell r="E1993">
            <v>48</v>
          </cell>
          <cell r="F1993">
            <v>4300.7999999999993</v>
          </cell>
        </row>
        <row r="1994">
          <cell r="A1994">
            <v>10372533</v>
          </cell>
          <cell r="B1994" t="str">
            <v>BARRETT,KIM ELAINE</v>
          </cell>
          <cell r="C1994">
            <v>40647115</v>
          </cell>
          <cell r="D1994">
            <v>120.02</v>
          </cell>
          <cell r="E1994">
            <v>8</v>
          </cell>
          <cell r="F1994">
            <v>960.16</v>
          </cell>
        </row>
        <row r="1995">
          <cell r="A1995">
            <v>10372538</v>
          </cell>
          <cell r="B1995" t="str">
            <v>BARRIO,VICTORIA R</v>
          </cell>
          <cell r="C1995">
            <v>40647141</v>
          </cell>
          <cell r="D1995">
            <v>104.12</v>
          </cell>
          <cell r="E1995">
            <v>6</v>
          </cell>
          <cell r="F1995">
            <v>624.72</v>
          </cell>
        </row>
        <row r="1996">
          <cell r="A1996">
            <v>10372548</v>
          </cell>
          <cell r="B1996" t="str">
            <v>MOLINA,ANTHONY JOSEPH</v>
          </cell>
          <cell r="C1996">
            <v>40647158</v>
          </cell>
          <cell r="D1996">
            <v>0</v>
          </cell>
          <cell r="E1996">
            <v>9</v>
          </cell>
          <cell r="F1996">
            <v>0</v>
          </cell>
        </row>
        <row r="1997">
          <cell r="A1997">
            <v>10372558</v>
          </cell>
          <cell r="B1997" t="str">
            <v>CARR,AARON MICHAEL</v>
          </cell>
          <cell r="C1997">
            <v>40649757</v>
          </cell>
          <cell r="D1997">
            <v>38.53</v>
          </cell>
          <cell r="E1997">
            <v>8</v>
          </cell>
          <cell r="F1997">
            <v>308.24</v>
          </cell>
        </row>
        <row r="1998">
          <cell r="A1998">
            <v>10372565</v>
          </cell>
          <cell r="B1998" t="str">
            <v>CARSTAIRS,KERI L</v>
          </cell>
          <cell r="C1998">
            <v>40739750</v>
          </cell>
          <cell r="D1998">
            <v>0</v>
          </cell>
          <cell r="E1998">
            <v>8</v>
          </cell>
          <cell r="F1998">
            <v>0</v>
          </cell>
        </row>
        <row r="1999">
          <cell r="A1999">
            <v>10372567</v>
          </cell>
          <cell r="B1999" t="str">
            <v>BARNES,CYNTHIA CARTER</v>
          </cell>
          <cell r="C1999">
            <v>40649780</v>
          </cell>
          <cell r="D1999">
            <v>60.7</v>
          </cell>
          <cell r="E1999">
            <v>8</v>
          </cell>
          <cell r="F1999">
            <v>485.6</v>
          </cell>
        </row>
        <row r="2000">
          <cell r="A2000">
            <v>10372569</v>
          </cell>
          <cell r="B2000" t="str">
            <v>CANO,SARAH JOANNA</v>
          </cell>
          <cell r="C2000">
            <v>40649769</v>
          </cell>
          <cell r="D2000">
            <v>65.09</v>
          </cell>
          <cell r="E2000">
            <v>8</v>
          </cell>
          <cell r="F2000">
            <v>520.72</v>
          </cell>
        </row>
        <row r="2001">
          <cell r="A2001">
            <v>10372569</v>
          </cell>
          <cell r="B2001" t="str">
            <v>CANO,SARAH JOANNA</v>
          </cell>
          <cell r="C2001" t="str">
            <v>(blank)</v>
          </cell>
          <cell r="D2001" t="str">
            <v>(blank)</v>
          </cell>
          <cell r="E2001">
            <v>8</v>
          </cell>
          <cell r="F2001" t="e">
            <v>#VALUE!</v>
          </cell>
        </row>
        <row r="2002">
          <cell r="A2002">
            <v>10372571</v>
          </cell>
          <cell r="B2002" t="str">
            <v>NELSON,LAURIE C</v>
          </cell>
          <cell r="C2002">
            <v>40649767</v>
          </cell>
          <cell r="D2002">
            <v>33.39</v>
          </cell>
          <cell r="E2002">
            <v>40</v>
          </cell>
          <cell r="F2002">
            <v>1335.6</v>
          </cell>
        </row>
        <row r="2003">
          <cell r="A2003">
            <v>10372577</v>
          </cell>
          <cell r="B2003" t="str">
            <v>CARVALHO,DANIELA S</v>
          </cell>
          <cell r="C2003">
            <v>40649776</v>
          </cell>
          <cell r="D2003">
            <v>116.57</v>
          </cell>
          <cell r="E2003">
            <v>8</v>
          </cell>
          <cell r="F2003">
            <v>932.56</v>
          </cell>
        </row>
        <row r="2004">
          <cell r="A2004">
            <v>10372584</v>
          </cell>
          <cell r="B2004" t="str">
            <v>CASE,LAURA KRISTEN</v>
          </cell>
          <cell r="C2004">
            <v>40649792</v>
          </cell>
          <cell r="D2004">
            <v>47.89</v>
          </cell>
          <cell r="E2004">
            <v>14</v>
          </cell>
          <cell r="F2004">
            <v>670.46</v>
          </cell>
        </row>
        <row r="2005">
          <cell r="A2005">
            <v>10372587</v>
          </cell>
          <cell r="B2005" t="str">
            <v>CASOLA,GIOVANNA</v>
          </cell>
          <cell r="C2005">
            <v>40649794</v>
          </cell>
          <cell r="D2005">
            <v>195.31</v>
          </cell>
          <cell r="E2005">
            <v>16</v>
          </cell>
          <cell r="F2005">
            <v>3124.96</v>
          </cell>
        </row>
        <row r="2006">
          <cell r="A2006">
            <v>10372596</v>
          </cell>
          <cell r="B2006" t="str">
            <v>CASTELLANOS,LUIS R</v>
          </cell>
          <cell r="C2006">
            <v>40649814</v>
          </cell>
          <cell r="D2006">
            <v>111.63</v>
          </cell>
          <cell r="E2006">
            <v>8</v>
          </cell>
          <cell r="F2006">
            <v>893.04</v>
          </cell>
        </row>
        <row r="2007">
          <cell r="A2007">
            <v>10372597</v>
          </cell>
          <cell r="B2007" t="str">
            <v>CASTILLO,EDWARD MICHAEL</v>
          </cell>
          <cell r="C2007">
            <v>40649813</v>
          </cell>
          <cell r="D2007">
            <v>94.68</v>
          </cell>
          <cell r="E2007">
            <v>24</v>
          </cell>
          <cell r="F2007">
            <v>2272.3200000000002</v>
          </cell>
        </row>
        <row r="2008">
          <cell r="A2008">
            <v>10372635</v>
          </cell>
          <cell r="B2008" t="str">
            <v>CERNELC-KOHAN,MATEJKA</v>
          </cell>
          <cell r="C2008">
            <v>40649855</v>
          </cell>
          <cell r="D2008">
            <v>65.09</v>
          </cell>
          <cell r="E2008">
            <v>8</v>
          </cell>
          <cell r="F2008">
            <v>520.72</v>
          </cell>
        </row>
        <row r="2009">
          <cell r="A2009">
            <v>10372635</v>
          </cell>
          <cell r="B2009" t="str">
            <v>CERNELC-KOHAN,MATEJKA</v>
          </cell>
          <cell r="C2009" t="str">
            <v>(blank)</v>
          </cell>
          <cell r="D2009" t="str">
            <v>(blank)</v>
          </cell>
          <cell r="E2009">
            <v>16</v>
          </cell>
          <cell r="F2009" t="e">
            <v>#VALUE!</v>
          </cell>
        </row>
        <row r="2010">
          <cell r="A2010">
            <v>10372643</v>
          </cell>
          <cell r="B2010" t="str">
            <v>CHAILLON,ANTOINE</v>
          </cell>
          <cell r="C2010">
            <v>40649875</v>
          </cell>
          <cell r="D2010">
            <v>55.46</v>
          </cell>
          <cell r="E2010">
            <v>8</v>
          </cell>
          <cell r="F2010">
            <v>443.68</v>
          </cell>
        </row>
        <row r="2011">
          <cell r="A2011">
            <v>10372651</v>
          </cell>
          <cell r="B2011" t="str">
            <v>CHAKRAVARTHY,KRISHNAN V</v>
          </cell>
          <cell r="C2011">
            <v>40649876</v>
          </cell>
          <cell r="D2011">
            <v>65.09</v>
          </cell>
          <cell r="E2011">
            <v>6</v>
          </cell>
          <cell r="F2011">
            <v>390.54</v>
          </cell>
        </row>
        <row r="2012">
          <cell r="A2012">
            <v>10372651</v>
          </cell>
          <cell r="B2012" t="str">
            <v>CHAKRAVARTHY,KRISHNAN V</v>
          </cell>
          <cell r="C2012" t="str">
            <v>(blank)</v>
          </cell>
          <cell r="D2012" t="str">
            <v>(blank)</v>
          </cell>
          <cell r="E2012">
            <v>12</v>
          </cell>
          <cell r="F2012" t="e">
            <v>#VALUE!</v>
          </cell>
        </row>
        <row r="2013">
          <cell r="A2013">
            <v>10372665</v>
          </cell>
          <cell r="B2013" t="str">
            <v>CHAN,ADRIANO</v>
          </cell>
          <cell r="C2013">
            <v>40649887</v>
          </cell>
          <cell r="D2013">
            <v>27.5</v>
          </cell>
          <cell r="E2013">
            <v>8</v>
          </cell>
          <cell r="F2013">
            <v>220</v>
          </cell>
        </row>
        <row r="2014">
          <cell r="A2014">
            <v>10372671</v>
          </cell>
          <cell r="B2014" t="str">
            <v>CHAN,THEODORE CRAIG</v>
          </cell>
          <cell r="C2014">
            <v>40649911</v>
          </cell>
          <cell r="D2014">
            <v>162.26</v>
          </cell>
          <cell r="E2014">
            <v>16</v>
          </cell>
          <cell r="F2014">
            <v>2596.16</v>
          </cell>
        </row>
        <row r="2015">
          <cell r="A2015">
            <v>10372673</v>
          </cell>
          <cell r="B2015" t="str">
            <v>POISSANT,ANNE J</v>
          </cell>
          <cell r="C2015">
            <v>40649899</v>
          </cell>
          <cell r="D2015">
            <v>36.97</v>
          </cell>
          <cell r="E2015">
            <v>24</v>
          </cell>
          <cell r="F2015">
            <v>887.28</v>
          </cell>
        </row>
        <row r="2016">
          <cell r="A2016">
            <v>10372674</v>
          </cell>
          <cell r="B2016" t="str">
            <v>CHANG,DOUGLAS G</v>
          </cell>
          <cell r="C2016">
            <v>40649898</v>
          </cell>
          <cell r="D2016">
            <v>75.19</v>
          </cell>
          <cell r="E2016">
            <v>8</v>
          </cell>
          <cell r="F2016">
            <v>601.52</v>
          </cell>
        </row>
        <row r="2017">
          <cell r="A2017">
            <v>10372679</v>
          </cell>
          <cell r="B2017" t="str">
            <v>CHANG,MAX WEI-YUAN</v>
          </cell>
          <cell r="C2017">
            <v>40649905</v>
          </cell>
          <cell r="D2017">
            <v>55.79</v>
          </cell>
          <cell r="E2017">
            <v>8</v>
          </cell>
          <cell r="F2017">
            <v>446.32</v>
          </cell>
        </row>
        <row r="2018">
          <cell r="A2018">
            <v>10372685</v>
          </cell>
          <cell r="B2018" t="str">
            <v>GROVER,IAN R</v>
          </cell>
          <cell r="C2018">
            <v>40652374</v>
          </cell>
          <cell r="D2018">
            <v>104.12</v>
          </cell>
          <cell r="E2018">
            <v>24</v>
          </cell>
          <cell r="F2018">
            <v>2498.88</v>
          </cell>
        </row>
        <row r="2019">
          <cell r="A2019">
            <v>10372696</v>
          </cell>
          <cell r="B2019" t="str">
            <v>GRUNVALD,EDUARDO L</v>
          </cell>
          <cell r="C2019">
            <v>40652386</v>
          </cell>
          <cell r="D2019">
            <v>114.94</v>
          </cell>
          <cell r="E2019">
            <v>16</v>
          </cell>
          <cell r="F2019">
            <v>1839.04</v>
          </cell>
        </row>
        <row r="2020">
          <cell r="A2020">
            <v>10372702</v>
          </cell>
          <cell r="B2020" t="str">
            <v>BURGOYNE,ADAM M</v>
          </cell>
          <cell r="C2020">
            <v>40652398</v>
          </cell>
          <cell r="D2020">
            <v>121.32</v>
          </cell>
          <cell r="E2020">
            <v>8</v>
          </cell>
          <cell r="F2020">
            <v>970.56</v>
          </cell>
        </row>
        <row r="2021">
          <cell r="A2021">
            <v>10372710</v>
          </cell>
          <cell r="B2021" t="str">
            <v>GULUMA,KAMA ZEZE</v>
          </cell>
          <cell r="C2021">
            <v>40652401</v>
          </cell>
          <cell r="D2021">
            <v>102.73</v>
          </cell>
          <cell r="E2021">
            <v>24</v>
          </cell>
          <cell r="F2021">
            <v>2465.52</v>
          </cell>
        </row>
        <row r="2022">
          <cell r="A2022">
            <v>10372717</v>
          </cell>
          <cell r="B2022" t="str">
            <v>GUTIERREZ,CECILIA ANDREA</v>
          </cell>
          <cell r="C2022">
            <v>40652409</v>
          </cell>
          <cell r="D2022">
            <v>86.97</v>
          </cell>
          <cell r="E2022">
            <v>48</v>
          </cell>
          <cell r="F2022">
            <v>4174.5599999999995</v>
          </cell>
        </row>
        <row r="2023">
          <cell r="A2023">
            <v>10372730</v>
          </cell>
          <cell r="B2023" t="str">
            <v>GUPTA,AAMISHA EMBRE</v>
          </cell>
          <cell r="C2023">
            <v>40652438</v>
          </cell>
          <cell r="D2023">
            <v>70.77</v>
          </cell>
          <cell r="E2023">
            <v>7</v>
          </cell>
          <cell r="F2023">
            <v>495.39</v>
          </cell>
        </row>
        <row r="2024">
          <cell r="A2024">
            <v>10372733</v>
          </cell>
          <cell r="B2024" t="str">
            <v>GUAN,KUN-LIANG</v>
          </cell>
          <cell r="C2024">
            <v>40652439</v>
          </cell>
          <cell r="D2024">
            <v>156.41999999999999</v>
          </cell>
          <cell r="E2024">
            <v>48</v>
          </cell>
          <cell r="F2024">
            <v>7508.16</v>
          </cell>
        </row>
        <row r="2025">
          <cell r="A2025">
            <v>10372734</v>
          </cell>
          <cell r="B2025" t="str">
            <v>GUO,WEI</v>
          </cell>
          <cell r="C2025">
            <v>40652427</v>
          </cell>
          <cell r="D2025">
            <v>33.5</v>
          </cell>
          <cell r="E2025">
            <v>8</v>
          </cell>
          <cell r="F2025">
            <v>268</v>
          </cell>
        </row>
        <row r="2026">
          <cell r="A2026">
            <v>10372737</v>
          </cell>
          <cell r="B2026" t="str">
            <v>GUTGLASS,DAVID J</v>
          </cell>
          <cell r="C2026">
            <v>40652436</v>
          </cell>
          <cell r="D2026">
            <v>86.78</v>
          </cell>
          <cell r="E2026">
            <v>19</v>
          </cell>
          <cell r="F2026">
            <v>1648.82</v>
          </cell>
        </row>
        <row r="2027">
          <cell r="A2027">
            <v>10372743</v>
          </cell>
          <cell r="B2027" t="str">
            <v>HAAS,RICHARD</v>
          </cell>
          <cell r="C2027">
            <v>40652456</v>
          </cell>
          <cell r="D2027">
            <v>126.96</v>
          </cell>
          <cell r="E2027">
            <v>8</v>
          </cell>
          <cell r="F2027">
            <v>1015.68</v>
          </cell>
        </row>
        <row r="2028">
          <cell r="A2028">
            <v>10372747</v>
          </cell>
          <cell r="B2028" t="str">
            <v>GUIDO-ESTRADA,NATALIE MARI</v>
          </cell>
          <cell r="C2028">
            <v>40652445</v>
          </cell>
          <cell r="D2028">
            <v>93.39</v>
          </cell>
          <cell r="E2028">
            <v>16</v>
          </cell>
          <cell r="F2028">
            <v>1494.24</v>
          </cell>
        </row>
        <row r="2029">
          <cell r="A2029">
            <v>10372750</v>
          </cell>
          <cell r="B2029" t="str">
            <v>HACKER,SARAH DYAN</v>
          </cell>
          <cell r="C2029">
            <v>40652452</v>
          </cell>
          <cell r="D2029">
            <v>31.65</v>
          </cell>
          <cell r="E2029">
            <v>70</v>
          </cell>
          <cell r="F2029">
            <v>2215.5</v>
          </cell>
        </row>
        <row r="2030">
          <cell r="A2030">
            <v>10372754</v>
          </cell>
          <cell r="B2030" t="str">
            <v>GUTIERREZ ACEVES,ROSA T</v>
          </cell>
          <cell r="C2030">
            <v>40652453</v>
          </cell>
          <cell r="D2030">
            <v>26.43</v>
          </cell>
          <cell r="E2030">
            <v>48</v>
          </cell>
          <cell r="F2030">
            <v>1268.6399999999999</v>
          </cell>
        </row>
        <row r="2031">
          <cell r="A2031">
            <v>10372757</v>
          </cell>
          <cell r="B2031" t="str">
            <v>GUNDOGDU,MELEK BETUL</v>
          </cell>
          <cell r="C2031">
            <v>40652467</v>
          </cell>
          <cell r="D2031">
            <v>65.8</v>
          </cell>
          <cell r="E2031">
            <v>8</v>
          </cell>
          <cell r="F2031">
            <v>526.4</v>
          </cell>
        </row>
        <row r="2032">
          <cell r="A2032">
            <v>10372760</v>
          </cell>
          <cell r="B2032" t="str">
            <v>GRZYBOWSKI,ANDREA LYN</v>
          </cell>
          <cell r="C2032">
            <v>40652473</v>
          </cell>
          <cell r="D2032">
            <v>33.049999999999997</v>
          </cell>
          <cell r="E2032">
            <v>16</v>
          </cell>
          <cell r="F2032">
            <v>528.79999999999995</v>
          </cell>
        </row>
        <row r="2033">
          <cell r="A2033">
            <v>10372769</v>
          </cell>
          <cell r="B2033" t="str">
            <v>HADDAD,GABRIEL G</v>
          </cell>
          <cell r="C2033">
            <v>40652530</v>
          </cell>
          <cell r="D2033">
            <v>353.83</v>
          </cell>
          <cell r="E2033">
            <v>8</v>
          </cell>
          <cell r="F2033">
            <v>2830.64</v>
          </cell>
        </row>
        <row r="2034">
          <cell r="A2034">
            <v>10372779</v>
          </cell>
          <cell r="B2034" t="str">
            <v>HARRISON,TRACY NICOLE HADNOTT</v>
          </cell>
          <cell r="C2034">
            <v>40652494</v>
          </cell>
          <cell r="D2034">
            <v>70.069999999999993</v>
          </cell>
          <cell r="E2034">
            <v>72</v>
          </cell>
          <cell r="F2034">
            <v>5045.0399999999991</v>
          </cell>
        </row>
        <row r="2035">
          <cell r="A2035">
            <v>10372810</v>
          </cell>
          <cell r="B2035" t="str">
            <v>HAKOZAKI,HIROYUKI</v>
          </cell>
          <cell r="C2035">
            <v>40652536</v>
          </cell>
          <cell r="D2035">
            <v>63.21</v>
          </cell>
          <cell r="E2035">
            <v>24</v>
          </cell>
          <cell r="F2035">
            <v>1517.04</v>
          </cell>
        </row>
        <row r="2036">
          <cell r="A2036">
            <v>10372816</v>
          </cell>
          <cell r="B2036" t="str">
            <v>HALBEISEN,ANNA MONIQUE</v>
          </cell>
          <cell r="C2036">
            <v>40652537</v>
          </cell>
          <cell r="D2036">
            <v>65.13</v>
          </cell>
          <cell r="E2036">
            <v>4</v>
          </cell>
          <cell r="F2036">
            <v>260.52</v>
          </cell>
        </row>
        <row r="2037">
          <cell r="A2037">
            <v>10372821</v>
          </cell>
          <cell r="B2037" t="str">
            <v>SAUNDERS,ILA MAEWAL</v>
          </cell>
          <cell r="C2037">
            <v>40655150</v>
          </cell>
          <cell r="D2037">
            <v>70.88</v>
          </cell>
          <cell r="E2037">
            <v>16</v>
          </cell>
          <cell r="F2037">
            <v>1134.08</v>
          </cell>
        </row>
        <row r="2038">
          <cell r="A2038">
            <v>10372827</v>
          </cell>
          <cell r="B2038" t="str">
            <v>MAGIT,ANTHONY</v>
          </cell>
          <cell r="C2038">
            <v>40663951</v>
          </cell>
          <cell r="D2038">
            <v>0</v>
          </cell>
          <cell r="E2038">
            <v>8</v>
          </cell>
          <cell r="F2038">
            <v>0</v>
          </cell>
        </row>
        <row r="2039">
          <cell r="A2039">
            <v>10372831</v>
          </cell>
          <cell r="B2039" t="str">
            <v>MAHATA,MANJULA</v>
          </cell>
          <cell r="C2039">
            <v>40655165</v>
          </cell>
          <cell r="D2039">
            <v>29.13</v>
          </cell>
          <cell r="E2039">
            <v>8</v>
          </cell>
          <cell r="F2039">
            <v>233.04</v>
          </cell>
        </row>
        <row r="2040">
          <cell r="A2040">
            <v>10372849</v>
          </cell>
          <cell r="B2040" t="str">
            <v>BUSCHMANN,MARY MCVEY</v>
          </cell>
          <cell r="C2040">
            <v>40655181</v>
          </cell>
          <cell r="D2040">
            <v>39.75</v>
          </cell>
          <cell r="E2040">
            <v>40</v>
          </cell>
          <cell r="F2040">
            <v>1590</v>
          </cell>
        </row>
        <row r="2041">
          <cell r="A2041">
            <v>10372852</v>
          </cell>
          <cell r="B2041" t="str">
            <v>MAITY,KOUSTAV</v>
          </cell>
          <cell r="C2041">
            <v>40655193</v>
          </cell>
          <cell r="D2041">
            <v>29.13</v>
          </cell>
          <cell r="E2041">
            <v>8</v>
          </cell>
          <cell r="F2041">
            <v>233.04</v>
          </cell>
        </row>
        <row r="2042">
          <cell r="A2042">
            <v>10372857</v>
          </cell>
          <cell r="B2042" t="str">
            <v>MAKALE,MILAN THEODORE</v>
          </cell>
          <cell r="C2042">
            <v>40655192</v>
          </cell>
          <cell r="D2042">
            <v>75.099999999999994</v>
          </cell>
          <cell r="E2042">
            <v>40</v>
          </cell>
          <cell r="F2042">
            <v>3004</v>
          </cell>
        </row>
        <row r="2043">
          <cell r="A2043">
            <v>10372859</v>
          </cell>
          <cell r="B2043" t="str">
            <v>MAKHSUDOVA,NARGIZ</v>
          </cell>
          <cell r="C2043">
            <v>40655195</v>
          </cell>
          <cell r="D2043">
            <v>67.05</v>
          </cell>
          <cell r="E2043">
            <v>8</v>
          </cell>
          <cell r="F2043">
            <v>536.4</v>
          </cell>
        </row>
        <row r="2044">
          <cell r="A2044">
            <v>10372860</v>
          </cell>
          <cell r="B2044" t="str">
            <v>MAKINO,AYAKO</v>
          </cell>
          <cell r="C2044">
            <v>40655199</v>
          </cell>
          <cell r="D2044">
            <v>62.64</v>
          </cell>
          <cell r="E2044">
            <v>8</v>
          </cell>
          <cell r="F2044">
            <v>501.12</v>
          </cell>
        </row>
        <row r="2045">
          <cell r="A2045">
            <v>10372867</v>
          </cell>
          <cell r="B2045" t="str">
            <v>MAJITHIA,AMIT RAJENDRA</v>
          </cell>
          <cell r="C2045">
            <v>40655232</v>
          </cell>
          <cell r="D2045">
            <v>0</v>
          </cell>
          <cell r="E2045">
            <v>8</v>
          </cell>
          <cell r="F2045">
            <v>0</v>
          </cell>
        </row>
        <row r="2046">
          <cell r="A2046">
            <v>10372868</v>
          </cell>
          <cell r="B2046" t="str">
            <v>MADLENSKY,LISA</v>
          </cell>
          <cell r="C2046">
            <v>40655204</v>
          </cell>
          <cell r="D2046">
            <v>78.209999999999994</v>
          </cell>
          <cell r="E2046">
            <v>8</v>
          </cell>
          <cell r="F2046">
            <v>625.67999999999995</v>
          </cell>
        </row>
        <row r="2047">
          <cell r="A2047">
            <v>10372869</v>
          </cell>
          <cell r="B2047" t="str">
            <v>KOURA,DIVYA T</v>
          </cell>
          <cell r="C2047">
            <v>40655205</v>
          </cell>
          <cell r="D2047">
            <v>144.63</v>
          </cell>
          <cell r="E2047">
            <v>8</v>
          </cell>
          <cell r="F2047">
            <v>1157.04</v>
          </cell>
        </row>
        <row r="2048">
          <cell r="A2048">
            <v>10372873</v>
          </cell>
          <cell r="B2048" t="str">
            <v>MALICKI,DENISE M</v>
          </cell>
          <cell r="C2048">
            <v>40655218</v>
          </cell>
          <cell r="D2048">
            <v>80.94</v>
          </cell>
          <cell r="E2048">
            <v>8</v>
          </cell>
          <cell r="F2048">
            <v>647.52</v>
          </cell>
        </row>
        <row r="2049">
          <cell r="A2049">
            <v>10372873</v>
          </cell>
          <cell r="B2049" t="str">
            <v>MALICKI,DENISE M</v>
          </cell>
          <cell r="C2049" t="str">
            <v>(blank)</v>
          </cell>
          <cell r="D2049" t="str">
            <v>(blank)</v>
          </cell>
          <cell r="E2049">
            <v>88</v>
          </cell>
          <cell r="F2049" t="e">
            <v>#VALUE!</v>
          </cell>
        </row>
        <row r="2050">
          <cell r="A2050">
            <v>10372875</v>
          </cell>
          <cell r="B2050" t="str">
            <v>MALHOTRA,RAKESH</v>
          </cell>
          <cell r="C2050">
            <v>40655215</v>
          </cell>
          <cell r="D2050">
            <v>51.59</v>
          </cell>
          <cell r="E2050">
            <v>8</v>
          </cell>
          <cell r="F2050">
            <v>412.72</v>
          </cell>
        </row>
        <row r="2051">
          <cell r="A2051">
            <v>10372878</v>
          </cell>
          <cell r="B2051" t="str">
            <v>MALKMUS,SHELLY ANNE</v>
          </cell>
          <cell r="C2051">
            <v>40655217</v>
          </cell>
          <cell r="D2051">
            <v>46.73</v>
          </cell>
          <cell r="E2051">
            <v>64</v>
          </cell>
          <cell r="F2051">
            <v>2990.72</v>
          </cell>
        </row>
        <row r="2052">
          <cell r="A2052">
            <v>10372890</v>
          </cell>
          <cell r="B2052" t="str">
            <v>MALOOLY,ASHLEY MARIE</v>
          </cell>
          <cell r="C2052">
            <v>40655229</v>
          </cell>
          <cell r="D2052">
            <v>47.94</v>
          </cell>
          <cell r="E2052">
            <v>8</v>
          </cell>
          <cell r="F2052">
            <v>383.52</v>
          </cell>
        </row>
        <row r="2053">
          <cell r="A2053">
            <v>10372899</v>
          </cell>
          <cell r="B2053" t="str">
            <v>SIVAGNANAM,MAMATA</v>
          </cell>
          <cell r="C2053">
            <v>40655247</v>
          </cell>
          <cell r="D2053">
            <v>91.14</v>
          </cell>
          <cell r="E2053">
            <v>8</v>
          </cell>
          <cell r="F2053">
            <v>729.12</v>
          </cell>
        </row>
        <row r="2054">
          <cell r="A2054">
            <v>10372909</v>
          </cell>
          <cell r="B2054" t="str">
            <v>RUBIO,ILEANA CRISTINA</v>
          </cell>
          <cell r="C2054">
            <v>40655265</v>
          </cell>
          <cell r="D2054">
            <v>47.89</v>
          </cell>
          <cell r="E2054">
            <v>8</v>
          </cell>
          <cell r="F2054">
            <v>383.12</v>
          </cell>
        </row>
        <row r="2055">
          <cell r="A2055">
            <v>10372919</v>
          </cell>
          <cell r="B2055" t="str">
            <v>MANTE,MICHAEL</v>
          </cell>
          <cell r="C2055">
            <v>40655284</v>
          </cell>
          <cell r="D2055">
            <v>40.61</v>
          </cell>
          <cell r="E2055">
            <v>8</v>
          </cell>
          <cell r="F2055">
            <v>324.88</v>
          </cell>
        </row>
        <row r="2056">
          <cell r="A2056">
            <v>10372928</v>
          </cell>
          <cell r="B2056" t="str">
            <v>MANTUANO,ELISABETTA</v>
          </cell>
          <cell r="C2056">
            <v>40655281</v>
          </cell>
          <cell r="D2056">
            <v>35.06</v>
          </cell>
          <cell r="E2056">
            <v>8</v>
          </cell>
          <cell r="F2056">
            <v>280.48</v>
          </cell>
        </row>
        <row r="2057">
          <cell r="A2057">
            <v>10372934</v>
          </cell>
          <cell r="B2057" t="str">
            <v>MANDYAM,CHITRA D</v>
          </cell>
          <cell r="C2057">
            <v>40655294</v>
          </cell>
          <cell r="D2057">
            <v>52.79</v>
          </cell>
          <cell r="E2057">
            <v>4</v>
          </cell>
          <cell r="F2057">
            <v>211.16</v>
          </cell>
        </row>
        <row r="2058">
          <cell r="A2058">
            <v>10372935</v>
          </cell>
          <cell r="B2058" t="str">
            <v>MANSY,GINA J</v>
          </cell>
          <cell r="C2058">
            <v>40655285</v>
          </cell>
          <cell r="D2058">
            <v>177.68</v>
          </cell>
          <cell r="E2058">
            <v>8</v>
          </cell>
          <cell r="F2058">
            <v>1421.44</v>
          </cell>
        </row>
        <row r="2059">
          <cell r="A2059">
            <v>10372935</v>
          </cell>
          <cell r="B2059" t="str">
            <v>MANSY,GINA J</v>
          </cell>
          <cell r="C2059" t="str">
            <v>(blank)</v>
          </cell>
          <cell r="D2059" t="str">
            <v>(blank)</v>
          </cell>
          <cell r="E2059">
            <v>8</v>
          </cell>
          <cell r="F2059" t="e">
            <v>#VALUE!</v>
          </cell>
        </row>
        <row r="2060">
          <cell r="A2060">
            <v>10372937</v>
          </cell>
          <cell r="B2060" t="str">
            <v>MANGER,RYAN PAUL</v>
          </cell>
          <cell r="C2060">
            <v>40655286</v>
          </cell>
          <cell r="D2060">
            <v>92.1</v>
          </cell>
          <cell r="E2060">
            <v>8</v>
          </cell>
          <cell r="F2060">
            <v>736.8</v>
          </cell>
        </row>
        <row r="2061">
          <cell r="A2061">
            <v>10372938</v>
          </cell>
          <cell r="B2061" t="str">
            <v>MANNINO AVILA,ELIZABETH</v>
          </cell>
          <cell r="C2061">
            <v>40655287</v>
          </cell>
          <cell r="D2061">
            <v>56.42</v>
          </cell>
          <cell r="E2061">
            <v>4</v>
          </cell>
          <cell r="F2061">
            <v>225.68</v>
          </cell>
        </row>
        <row r="2062">
          <cell r="A2062">
            <v>10372946</v>
          </cell>
          <cell r="B2062" t="str">
            <v>MANDEVILLE,KATHERINE ANN</v>
          </cell>
          <cell r="C2062">
            <v>40655303</v>
          </cell>
          <cell r="D2062">
            <v>89.78</v>
          </cell>
          <cell r="E2062">
            <v>15.5</v>
          </cell>
          <cell r="F2062">
            <v>1391.59</v>
          </cell>
        </row>
        <row r="2063">
          <cell r="A2063">
            <v>10372967</v>
          </cell>
          <cell r="B2063" t="str">
            <v>AGNIHOTRI,PARAG</v>
          </cell>
          <cell r="C2063">
            <v>40647134</v>
          </cell>
          <cell r="D2063">
            <v>134.19999999999999</v>
          </cell>
          <cell r="E2063">
            <v>8</v>
          </cell>
          <cell r="F2063">
            <v>1073.5999999999999</v>
          </cell>
        </row>
        <row r="2064">
          <cell r="A2064">
            <v>10372969</v>
          </cell>
          <cell r="B2064" t="str">
            <v>LAMBERT,GERARD GLENN</v>
          </cell>
          <cell r="C2064">
            <v>40647150</v>
          </cell>
          <cell r="D2064">
            <v>44.12</v>
          </cell>
          <cell r="E2064">
            <v>8</v>
          </cell>
          <cell r="F2064">
            <v>352.96</v>
          </cell>
        </row>
        <row r="2065">
          <cell r="A2065">
            <v>10372971</v>
          </cell>
          <cell r="B2065" t="str">
            <v>GILBERT,JACK A</v>
          </cell>
          <cell r="C2065">
            <v>40647176</v>
          </cell>
          <cell r="D2065">
            <v>148.47</v>
          </cell>
          <cell r="E2065">
            <v>8</v>
          </cell>
          <cell r="F2065">
            <v>1187.76</v>
          </cell>
        </row>
        <row r="2066">
          <cell r="A2066">
            <v>10372993</v>
          </cell>
          <cell r="B2066" t="str">
            <v>CHEN,ALICE I-CHI</v>
          </cell>
          <cell r="C2066">
            <v>40647192</v>
          </cell>
          <cell r="D2066">
            <v>47.75</v>
          </cell>
          <cell r="E2066">
            <v>8</v>
          </cell>
          <cell r="F2066">
            <v>382</v>
          </cell>
        </row>
        <row r="2067">
          <cell r="A2067">
            <v>10373011</v>
          </cell>
          <cell r="B2067" t="str">
            <v>LONG,TAO</v>
          </cell>
          <cell r="C2067">
            <v>40647210</v>
          </cell>
          <cell r="D2067">
            <v>76.63</v>
          </cell>
          <cell r="E2067">
            <v>8</v>
          </cell>
          <cell r="F2067">
            <v>613.04</v>
          </cell>
        </row>
        <row r="2068">
          <cell r="A2068">
            <v>10373021</v>
          </cell>
          <cell r="B2068" t="str">
            <v>BARTSCH,DIRK UWE</v>
          </cell>
          <cell r="C2068">
            <v>40647235</v>
          </cell>
          <cell r="D2068">
            <v>69.44</v>
          </cell>
          <cell r="E2068">
            <v>86</v>
          </cell>
          <cell r="F2068">
            <v>5971.84</v>
          </cell>
        </row>
        <row r="2069">
          <cell r="A2069">
            <v>10373026</v>
          </cell>
          <cell r="B2069" t="str">
            <v>BOOTH,CHRISTOPHER ROBERT</v>
          </cell>
          <cell r="C2069">
            <v>40647224</v>
          </cell>
          <cell r="D2069">
            <v>45.26</v>
          </cell>
          <cell r="E2069">
            <v>8</v>
          </cell>
          <cell r="F2069">
            <v>362.08</v>
          </cell>
        </row>
        <row r="2070">
          <cell r="A2070">
            <v>10373030</v>
          </cell>
          <cell r="B2070" t="str">
            <v>HOANG,MAI PHUONG</v>
          </cell>
          <cell r="C2070">
            <v>40647242</v>
          </cell>
          <cell r="D2070">
            <v>66.09</v>
          </cell>
          <cell r="E2070">
            <v>8</v>
          </cell>
          <cell r="F2070">
            <v>528.72</v>
          </cell>
        </row>
        <row r="2071">
          <cell r="A2071">
            <v>10373061</v>
          </cell>
          <cell r="B2071" t="str">
            <v>ARIAS,CARLOS MORALES</v>
          </cell>
          <cell r="C2071">
            <v>40647271</v>
          </cell>
          <cell r="D2071">
            <v>41.41</v>
          </cell>
          <cell r="E2071">
            <v>8</v>
          </cell>
          <cell r="F2071">
            <v>331.28</v>
          </cell>
        </row>
        <row r="2072">
          <cell r="A2072">
            <v>10373086</v>
          </cell>
          <cell r="B2072" t="str">
            <v>DO,STEPHANIE THUY</v>
          </cell>
          <cell r="C2072">
            <v>40647311</v>
          </cell>
          <cell r="D2072">
            <v>65.86</v>
          </cell>
          <cell r="E2072">
            <v>14.75</v>
          </cell>
          <cell r="F2072">
            <v>971.43499999999995</v>
          </cell>
        </row>
        <row r="2073">
          <cell r="A2073">
            <v>10373088</v>
          </cell>
          <cell r="B2073" t="str">
            <v>MOON,JAESU</v>
          </cell>
          <cell r="C2073">
            <v>40647294</v>
          </cell>
          <cell r="D2073">
            <v>25.33</v>
          </cell>
          <cell r="E2073">
            <v>16</v>
          </cell>
          <cell r="F2073">
            <v>405.28</v>
          </cell>
        </row>
        <row r="2074">
          <cell r="A2074">
            <v>10373097</v>
          </cell>
          <cell r="B2074" t="str">
            <v>MCNALLY,COLLEEN PATRICIA</v>
          </cell>
          <cell r="C2074">
            <v>40647325</v>
          </cell>
          <cell r="D2074">
            <v>134.19999999999999</v>
          </cell>
          <cell r="E2074">
            <v>40</v>
          </cell>
          <cell r="F2074">
            <v>5368</v>
          </cell>
        </row>
        <row r="2075">
          <cell r="A2075">
            <v>10373110</v>
          </cell>
          <cell r="B2075" t="str">
            <v>CHARAT,STACY TRUTA</v>
          </cell>
          <cell r="C2075">
            <v>40649918</v>
          </cell>
          <cell r="D2075">
            <v>47.91</v>
          </cell>
          <cell r="E2075">
            <v>4</v>
          </cell>
          <cell r="F2075">
            <v>191.64</v>
          </cell>
        </row>
        <row r="2076">
          <cell r="A2076">
            <v>10373133</v>
          </cell>
          <cell r="B2076" t="str">
            <v>CHEN,JESSICA JEN-YIN</v>
          </cell>
          <cell r="C2076">
            <v>40649943</v>
          </cell>
          <cell r="D2076">
            <v>121.82</v>
          </cell>
          <cell r="E2076">
            <v>5</v>
          </cell>
          <cell r="F2076">
            <v>609.09999999999991</v>
          </cell>
        </row>
        <row r="2077">
          <cell r="A2077">
            <v>10373136</v>
          </cell>
          <cell r="B2077" t="str">
            <v>CHEN,JU</v>
          </cell>
          <cell r="C2077">
            <v>40649957</v>
          </cell>
          <cell r="D2077">
            <v>169.94</v>
          </cell>
          <cell r="E2077">
            <v>16</v>
          </cell>
          <cell r="F2077">
            <v>2719.04</v>
          </cell>
        </row>
        <row r="2078">
          <cell r="A2078">
            <v>10373142</v>
          </cell>
          <cell r="B2078" t="str">
            <v>CHEN,SHU-JUAN</v>
          </cell>
          <cell r="C2078">
            <v>40649958</v>
          </cell>
          <cell r="D2078">
            <v>46.55</v>
          </cell>
          <cell r="E2078">
            <v>56</v>
          </cell>
          <cell r="F2078">
            <v>2606.7999999999997</v>
          </cell>
        </row>
        <row r="2079">
          <cell r="A2079">
            <v>10373144</v>
          </cell>
          <cell r="B2079" t="str">
            <v>CHENG,LINGYUN</v>
          </cell>
          <cell r="C2079">
            <v>40649967</v>
          </cell>
          <cell r="D2079">
            <v>69.44</v>
          </cell>
          <cell r="E2079">
            <v>8</v>
          </cell>
          <cell r="F2079">
            <v>555.52</v>
          </cell>
        </row>
        <row r="2080">
          <cell r="A2080">
            <v>10373151</v>
          </cell>
          <cell r="B2080" t="str">
            <v>CHERESH,DAVID A</v>
          </cell>
          <cell r="C2080">
            <v>40649978</v>
          </cell>
          <cell r="D2080">
            <v>198.28</v>
          </cell>
          <cell r="E2080">
            <v>8</v>
          </cell>
          <cell r="F2080">
            <v>1586.24</v>
          </cell>
        </row>
        <row r="2081">
          <cell r="A2081">
            <v>10373154</v>
          </cell>
          <cell r="B2081" t="str">
            <v>SWEET,HANNAH C</v>
          </cell>
          <cell r="C2081">
            <v>40649977</v>
          </cell>
          <cell r="D2081">
            <v>112.48</v>
          </cell>
          <cell r="E2081">
            <v>8</v>
          </cell>
          <cell r="F2081">
            <v>899.84</v>
          </cell>
        </row>
        <row r="2082">
          <cell r="A2082">
            <v>10373159</v>
          </cell>
          <cell r="B2082" t="str">
            <v>CHERQUI,STEPHANIE</v>
          </cell>
          <cell r="C2082">
            <v>40649998</v>
          </cell>
          <cell r="D2082">
            <v>81.42</v>
          </cell>
          <cell r="E2082">
            <v>8</v>
          </cell>
          <cell r="F2082">
            <v>651.36</v>
          </cell>
        </row>
        <row r="2083">
          <cell r="A2083">
            <v>10373173</v>
          </cell>
          <cell r="B2083" t="str">
            <v>CHEVERIE,JOSLIN NICOLLE</v>
          </cell>
          <cell r="C2083">
            <v>40650001</v>
          </cell>
          <cell r="D2083">
            <v>78.11</v>
          </cell>
          <cell r="E2083">
            <v>8</v>
          </cell>
          <cell r="F2083">
            <v>624.88</v>
          </cell>
        </row>
        <row r="2084">
          <cell r="A2084">
            <v>10373176</v>
          </cell>
          <cell r="B2084" t="str">
            <v>CHIARAPPA,FRANK EDWARD</v>
          </cell>
          <cell r="C2084">
            <v>40650005</v>
          </cell>
          <cell r="D2084">
            <v>92.1</v>
          </cell>
          <cell r="E2084">
            <v>8</v>
          </cell>
          <cell r="F2084">
            <v>736.8</v>
          </cell>
        </row>
        <row r="2085">
          <cell r="A2085">
            <v>10373181</v>
          </cell>
          <cell r="B2085" t="str">
            <v>CHILDERS,RICHARD CURTIS</v>
          </cell>
          <cell r="C2085">
            <v>40650011</v>
          </cell>
          <cell r="D2085">
            <v>62.29</v>
          </cell>
          <cell r="E2085">
            <v>21</v>
          </cell>
          <cell r="F2085">
            <v>1308.0899999999999</v>
          </cell>
        </row>
        <row r="2086">
          <cell r="A2086">
            <v>10373185</v>
          </cell>
          <cell r="B2086" t="str">
            <v>CHILDERS,DIANA JANE</v>
          </cell>
          <cell r="C2086">
            <v>40650034</v>
          </cell>
          <cell r="D2086">
            <v>80.959999999999994</v>
          </cell>
          <cell r="E2086">
            <v>8</v>
          </cell>
          <cell r="F2086">
            <v>647.67999999999995</v>
          </cell>
        </row>
        <row r="2087">
          <cell r="A2087">
            <v>10373198</v>
          </cell>
          <cell r="B2087" t="str">
            <v>CHOE,CHARLES H</v>
          </cell>
          <cell r="C2087">
            <v>40650041</v>
          </cell>
          <cell r="D2087">
            <v>69.78</v>
          </cell>
          <cell r="E2087">
            <v>8</v>
          </cell>
          <cell r="F2087">
            <v>558.24</v>
          </cell>
        </row>
        <row r="2088">
          <cell r="A2088">
            <v>10373207</v>
          </cell>
          <cell r="B2088" t="str">
            <v>CHOI,KYLE J</v>
          </cell>
          <cell r="C2088">
            <v>40650042</v>
          </cell>
          <cell r="D2088">
            <v>40.479999999999997</v>
          </cell>
          <cell r="E2088">
            <v>32</v>
          </cell>
          <cell r="F2088">
            <v>1295.3599999999999</v>
          </cell>
        </row>
        <row r="2089">
          <cell r="A2089">
            <v>10373208</v>
          </cell>
          <cell r="B2089" t="str">
            <v>CHOI,CHRISTINE</v>
          </cell>
          <cell r="C2089">
            <v>40650046</v>
          </cell>
          <cell r="D2089">
            <v>61.59</v>
          </cell>
          <cell r="E2089">
            <v>4</v>
          </cell>
          <cell r="F2089">
            <v>246.36</v>
          </cell>
        </row>
        <row r="2090">
          <cell r="A2090">
            <v>10373214</v>
          </cell>
          <cell r="B2090" t="str">
            <v>CHOO,SUN HA</v>
          </cell>
          <cell r="C2090">
            <v>40650053</v>
          </cell>
          <cell r="D2090">
            <v>56.42</v>
          </cell>
          <cell r="E2090">
            <v>8</v>
          </cell>
          <cell r="F2090">
            <v>451.36</v>
          </cell>
        </row>
        <row r="2091">
          <cell r="A2091">
            <v>10373218</v>
          </cell>
          <cell r="B2091" t="str">
            <v>CHIRASEVEENUPRAPUND,PETER</v>
          </cell>
          <cell r="C2091">
            <v>40650062</v>
          </cell>
          <cell r="D2091">
            <v>65.8</v>
          </cell>
          <cell r="E2091">
            <v>8</v>
          </cell>
          <cell r="F2091">
            <v>526.4</v>
          </cell>
        </row>
        <row r="2092">
          <cell r="A2092">
            <v>10373219</v>
          </cell>
          <cell r="B2092" t="str">
            <v>CHITRE,APURVA S</v>
          </cell>
          <cell r="C2092">
            <v>40650071</v>
          </cell>
          <cell r="D2092">
            <v>39.51</v>
          </cell>
          <cell r="E2092">
            <v>8</v>
          </cell>
          <cell r="F2092">
            <v>316.08</v>
          </cell>
        </row>
        <row r="2093">
          <cell r="A2093">
            <v>10373229</v>
          </cell>
          <cell r="B2093" t="str">
            <v>CHIMIKLIS,ALYSSA LYN</v>
          </cell>
          <cell r="C2093">
            <v>40650070</v>
          </cell>
          <cell r="D2093">
            <v>23.09</v>
          </cell>
          <cell r="E2093">
            <v>8</v>
          </cell>
          <cell r="F2093">
            <v>184.72</v>
          </cell>
        </row>
        <row r="2094">
          <cell r="A2094">
            <v>10373258</v>
          </cell>
          <cell r="B2094" t="str">
            <v>HAMDAN,AYAD</v>
          </cell>
          <cell r="C2094">
            <v>40652572</v>
          </cell>
          <cell r="D2094">
            <v>110.57</v>
          </cell>
          <cell r="E2094">
            <v>8</v>
          </cell>
          <cell r="F2094">
            <v>884.56</v>
          </cell>
        </row>
        <row r="2095">
          <cell r="A2095">
            <v>10373260</v>
          </cell>
          <cell r="B2095" t="str">
            <v>HAMILTON,BRUCE A</v>
          </cell>
          <cell r="C2095">
            <v>40652584</v>
          </cell>
          <cell r="D2095">
            <v>93.68</v>
          </cell>
          <cell r="E2095">
            <v>64</v>
          </cell>
          <cell r="F2095">
            <v>5995.52</v>
          </cell>
        </row>
        <row r="2096">
          <cell r="A2096">
            <v>10373301</v>
          </cell>
          <cell r="B2096" t="str">
            <v>HARB,ALMA ABOU</v>
          </cell>
          <cell r="C2096">
            <v>40652632</v>
          </cell>
          <cell r="D2096">
            <v>125.06</v>
          </cell>
          <cell r="E2096">
            <v>48</v>
          </cell>
          <cell r="F2096">
            <v>6002.88</v>
          </cell>
        </row>
        <row r="2097">
          <cell r="A2097">
            <v>10373319</v>
          </cell>
          <cell r="B2097" t="str">
            <v>HARGENS,ALAN R</v>
          </cell>
          <cell r="C2097">
            <v>40652640</v>
          </cell>
          <cell r="D2097">
            <v>139.85</v>
          </cell>
          <cell r="E2097">
            <v>16</v>
          </cell>
          <cell r="F2097">
            <v>2237.6</v>
          </cell>
        </row>
        <row r="2098">
          <cell r="A2098">
            <v>10373321</v>
          </cell>
          <cell r="B2098" t="str">
            <v>HARISMENDY,OLIVIER</v>
          </cell>
          <cell r="C2098">
            <v>40652645</v>
          </cell>
          <cell r="D2098">
            <v>65.849999999999994</v>
          </cell>
          <cell r="E2098">
            <v>8</v>
          </cell>
          <cell r="F2098">
            <v>526.79999999999995</v>
          </cell>
        </row>
        <row r="2099">
          <cell r="A2099">
            <v>10373327</v>
          </cell>
          <cell r="B2099" t="str">
            <v>HARLEY,JIM RAYBURN</v>
          </cell>
          <cell r="C2099">
            <v>40652648</v>
          </cell>
          <cell r="D2099">
            <v>116.04</v>
          </cell>
          <cell r="E2099">
            <v>19</v>
          </cell>
          <cell r="F2099">
            <v>2204.7600000000002</v>
          </cell>
        </row>
        <row r="2100">
          <cell r="A2100">
            <v>10373344</v>
          </cell>
          <cell r="B2100" t="str">
            <v>HARRIS,JEFFREY PAUL</v>
          </cell>
          <cell r="C2100">
            <v>40652669</v>
          </cell>
          <cell r="D2100">
            <v>203.26</v>
          </cell>
          <cell r="E2100">
            <v>32</v>
          </cell>
          <cell r="F2100">
            <v>6504.32</v>
          </cell>
        </row>
        <row r="2101">
          <cell r="A2101">
            <v>10373345</v>
          </cell>
          <cell r="B2101" t="str">
            <v>REICH,MICHAEL M</v>
          </cell>
          <cell r="C2101">
            <v>40652673</v>
          </cell>
          <cell r="D2101">
            <v>84.21</v>
          </cell>
          <cell r="E2101">
            <v>24</v>
          </cell>
          <cell r="F2101">
            <v>2021.04</v>
          </cell>
        </row>
        <row r="2102">
          <cell r="A2102">
            <v>10373361</v>
          </cell>
          <cell r="B2102" t="str">
            <v>HASEGAWA,GENE F</v>
          </cell>
          <cell r="C2102">
            <v>40652687</v>
          </cell>
          <cell r="D2102">
            <v>141.29</v>
          </cell>
          <cell r="E2102">
            <v>8</v>
          </cell>
          <cell r="F2102">
            <v>1130.32</v>
          </cell>
        </row>
        <row r="2103">
          <cell r="A2103">
            <v>10373376</v>
          </cell>
          <cell r="B2103" t="str">
            <v>MANGAN,JAMES KENNETH</v>
          </cell>
          <cell r="C2103">
            <v>40655324</v>
          </cell>
          <cell r="D2103">
            <v>90.99</v>
          </cell>
          <cell r="E2103">
            <v>8</v>
          </cell>
          <cell r="F2103">
            <v>727.92</v>
          </cell>
        </row>
        <row r="2104">
          <cell r="A2104">
            <v>10373388</v>
          </cell>
          <cell r="B2104" t="str">
            <v>MARCOTTE,THOMAS D</v>
          </cell>
          <cell r="C2104">
            <v>40655345</v>
          </cell>
          <cell r="D2104">
            <v>92.05</v>
          </cell>
          <cell r="E2104">
            <v>40</v>
          </cell>
          <cell r="F2104">
            <v>3682</v>
          </cell>
        </row>
        <row r="2105">
          <cell r="A2105">
            <v>10373391</v>
          </cell>
          <cell r="B2105" t="str">
            <v>MARES,FERNANDO</v>
          </cell>
          <cell r="C2105">
            <v>40655348</v>
          </cell>
          <cell r="D2105">
            <v>55.89</v>
          </cell>
          <cell r="E2105">
            <v>8</v>
          </cell>
          <cell r="F2105">
            <v>447.12</v>
          </cell>
        </row>
        <row r="2106">
          <cell r="A2106">
            <v>10373398</v>
          </cell>
          <cell r="B2106" t="str">
            <v>MARINKOVIC,MAJA</v>
          </cell>
          <cell r="C2106">
            <v>40737996</v>
          </cell>
          <cell r="D2106">
            <v>91</v>
          </cell>
          <cell r="E2106">
            <v>8</v>
          </cell>
          <cell r="F2106">
            <v>728</v>
          </cell>
        </row>
        <row r="2107">
          <cell r="A2107">
            <v>10373405</v>
          </cell>
          <cell r="B2107" t="str">
            <v>MALAK,LAWRENCE TAYMOUR</v>
          </cell>
          <cell r="C2107">
            <v>40655365</v>
          </cell>
          <cell r="D2107">
            <v>84.67</v>
          </cell>
          <cell r="E2107">
            <v>16</v>
          </cell>
          <cell r="F2107">
            <v>1354.72</v>
          </cell>
        </row>
        <row r="2108">
          <cell r="A2108">
            <v>10373409</v>
          </cell>
          <cell r="B2108" t="str">
            <v>MALAS,MAHMOUD</v>
          </cell>
          <cell r="C2108">
            <v>40655374</v>
          </cell>
          <cell r="D2108">
            <v>0</v>
          </cell>
          <cell r="E2108">
            <v>8</v>
          </cell>
          <cell r="F2108">
            <v>0</v>
          </cell>
        </row>
        <row r="2109">
          <cell r="A2109">
            <v>10373423</v>
          </cell>
          <cell r="B2109" t="str">
            <v>MARSALA,MARTIN</v>
          </cell>
          <cell r="C2109">
            <v>40655378</v>
          </cell>
          <cell r="D2109">
            <v>117.82</v>
          </cell>
          <cell r="E2109">
            <v>8</v>
          </cell>
          <cell r="F2109">
            <v>942.56</v>
          </cell>
        </row>
        <row r="2110">
          <cell r="A2110">
            <v>10373424</v>
          </cell>
          <cell r="B2110" t="str">
            <v>MARSHALL,ANDRINA M</v>
          </cell>
          <cell r="C2110">
            <v>40655376</v>
          </cell>
          <cell r="D2110">
            <v>129</v>
          </cell>
          <cell r="E2110">
            <v>16</v>
          </cell>
          <cell r="F2110">
            <v>2064</v>
          </cell>
        </row>
        <row r="2111">
          <cell r="A2111">
            <v>10373428</v>
          </cell>
          <cell r="B2111" t="str">
            <v>MARSCH,AMANDA FLEMING</v>
          </cell>
          <cell r="C2111">
            <v>40655387</v>
          </cell>
          <cell r="D2111">
            <v>148.16999999999999</v>
          </cell>
          <cell r="E2111">
            <v>8</v>
          </cell>
          <cell r="F2111">
            <v>1185.3599999999999</v>
          </cell>
        </row>
        <row r="2112">
          <cell r="A2112">
            <v>10373438</v>
          </cell>
          <cell r="B2112" t="str">
            <v>MARTIN,LESLIE M</v>
          </cell>
          <cell r="C2112">
            <v>40655394</v>
          </cell>
          <cell r="D2112">
            <v>129.37</v>
          </cell>
          <cell r="E2112">
            <v>7</v>
          </cell>
          <cell r="F2112">
            <v>905.59</v>
          </cell>
        </row>
        <row r="2113">
          <cell r="A2113">
            <v>10373443</v>
          </cell>
          <cell r="B2113" t="str">
            <v>GUTKIND,JORGE SILVIO</v>
          </cell>
          <cell r="C2113">
            <v>40655409</v>
          </cell>
          <cell r="D2113">
            <v>137.21</v>
          </cell>
          <cell r="E2113">
            <v>24</v>
          </cell>
          <cell r="F2113">
            <v>3293.04</v>
          </cell>
        </row>
        <row r="2114">
          <cell r="A2114">
            <v>10373484</v>
          </cell>
          <cell r="B2114" t="str">
            <v>LEUIN,SHELBY C</v>
          </cell>
          <cell r="C2114">
            <v>40655444</v>
          </cell>
          <cell r="D2114">
            <v>90.18</v>
          </cell>
          <cell r="E2114">
            <v>8</v>
          </cell>
          <cell r="F2114">
            <v>721.44</v>
          </cell>
        </row>
        <row r="2115">
          <cell r="A2115">
            <v>10373496</v>
          </cell>
          <cell r="B2115" t="str">
            <v>MASUDA,KOICHI</v>
          </cell>
          <cell r="C2115">
            <v>40655476</v>
          </cell>
          <cell r="D2115">
            <v>0</v>
          </cell>
          <cell r="E2115">
            <v>32</v>
          </cell>
          <cell r="F2115">
            <v>0</v>
          </cell>
        </row>
        <row r="2116">
          <cell r="A2116">
            <v>10373497</v>
          </cell>
          <cell r="B2116" t="str">
            <v>MASTER,RAMONA</v>
          </cell>
          <cell r="C2116">
            <v>40655458</v>
          </cell>
          <cell r="D2116">
            <v>113.69</v>
          </cell>
          <cell r="E2116">
            <v>55</v>
          </cell>
          <cell r="F2116">
            <v>6252.95</v>
          </cell>
        </row>
        <row r="2117">
          <cell r="A2117">
            <v>10373498</v>
          </cell>
          <cell r="B2117" t="str">
            <v>MATA,CHRISTINE RUTH</v>
          </cell>
          <cell r="C2117">
            <v>40655455</v>
          </cell>
          <cell r="D2117">
            <v>44.37</v>
          </cell>
          <cell r="E2117">
            <v>40</v>
          </cell>
          <cell r="F2117">
            <v>1774.8</v>
          </cell>
        </row>
        <row r="2118">
          <cell r="A2118">
            <v>10373501</v>
          </cell>
          <cell r="B2118" t="str">
            <v>BELLOMO,THOMAS</v>
          </cell>
          <cell r="C2118">
            <v>40655473</v>
          </cell>
          <cell r="D2118">
            <v>60.3</v>
          </cell>
          <cell r="E2118">
            <v>10.75</v>
          </cell>
          <cell r="F2118">
            <v>648.22500000000002</v>
          </cell>
        </row>
        <row r="2119">
          <cell r="A2119">
            <v>10373508</v>
          </cell>
          <cell r="B2119" t="str">
            <v>HUGHES,JESSICA ANDREA</v>
          </cell>
          <cell r="C2119">
            <v>40647321</v>
          </cell>
          <cell r="D2119">
            <v>51.2</v>
          </cell>
          <cell r="E2119">
            <v>8</v>
          </cell>
          <cell r="F2119">
            <v>409.6</v>
          </cell>
        </row>
        <row r="2120">
          <cell r="A2120">
            <v>10373508</v>
          </cell>
          <cell r="B2120" t="str">
            <v>HUGHES,JESSICA ANDREA</v>
          </cell>
          <cell r="C2120" t="str">
            <v>(blank)</v>
          </cell>
          <cell r="D2120" t="str">
            <v>(blank)</v>
          </cell>
          <cell r="E2120">
            <v>40</v>
          </cell>
          <cell r="F2120" t="e">
            <v>#VALUE!</v>
          </cell>
        </row>
        <row r="2121">
          <cell r="A2121">
            <v>10373510</v>
          </cell>
          <cell r="B2121" t="str">
            <v>XIAO,YAQIONG</v>
          </cell>
          <cell r="C2121">
            <v>40647316</v>
          </cell>
          <cell r="D2121">
            <v>27.52</v>
          </cell>
          <cell r="E2121">
            <v>3</v>
          </cell>
          <cell r="F2121">
            <v>82.56</v>
          </cell>
        </row>
        <row r="2122">
          <cell r="A2122">
            <v>10373529</v>
          </cell>
          <cell r="B2122" t="str">
            <v>YANG,RONGGUANG</v>
          </cell>
          <cell r="C2122">
            <v>40647352</v>
          </cell>
          <cell r="D2122">
            <v>64.66</v>
          </cell>
          <cell r="E2122">
            <v>8</v>
          </cell>
          <cell r="F2122">
            <v>517.28</v>
          </cell>
        </row>
        <row r="2123">
          <cell r="A2123">
            <v>10373531</v>
          </cell>
          <cell r="B2123" t="str">
            <v>ARIAS,STEVEN JOAQUIN</v>
          </cell>
          <cell r="C2123">
            <v>40647346</v>
          </cell>
          <cell r="D2123">
            <v>53.96</v>
          </cell>
          <cell r="E2123">
            <v>8</v>
          </cell>
          <cell r="F2123">
            <v>431.68</v>
          </cell>
        </row>
        <row r="2124">
          <cell r="A2124">
            <v>10373533</v>
          </cell>
          <cell r="B2124" t="str">
            <v>BRENNAN,MOLLY ANN</v>
          </cell>
          <cell r="C2124">
            <v>40647351</v>
          </cell>
          <cell r="D2124">
            <v>44.06</v>
          </cell>
          <cell r="E2124">
            <v>8</v>
          </cell>
          <cell r="F2124">
            <v>352.48</v>
          </cell>
        </row>
        <row r="2125">
          <cell r="A2125">
            <v>10373548</v>
          </cell>
          <cell r="B2125" t="str">
            <v>SCHUMACHER,BENJAMIN TROY</v>
          </cell>
          <cell r="C2125">
            <v>40663960</v>
          </cell>
          <cell r="D2125">
            <v>0</v>
          </cell>
          <cell r="E2125">
            <v>8</v>
          </cell>
          <cell r="F2125">
            <v>0</v>
          </cell>
        </row>
        <row r="2126">
          <cell r="A2126">
            <v>10373551</v>
          </cell>
          <cell r="B2126" t="str">
            <v>SALCEDO,LILIAN FARJEAT</v>
          </cell>
          <cell r="C2126">
            <v>40647357</v>
          </cell>
          <cell r="D2126">
            <v>47.46</v>
          </cell>
          <cell r="E2126">
            <v>16</v>
          </cell>
          <cell r="F2126">
            <v>759.36</v>
          </cell>
        </row>
        <row r="2127">
          <cell r="A2127">
            <v>10373590</v>
          </cell>
          <cell r="B2127" t="str">
            <v>RICHARDSON,ANGELIQUE ELLERBEE</v>
          </cell>
          <cell r="C2127">
            <v>40647414</v>
          </cell>
          <cell r="D2127">
            <v>75.430000000000007</v>
          </cell>
          <cell r="E2127">
            <v>8</v>
          </cell>
          <cell r="F2127">
            <v>603.44000000000005</v>
          </cell>
        </row>
        <row r="2128">
          <cell r="A2128">
            <v>10373625</v>
          </cell>
          <cell r="B2128" t="str">
            <v>MEYER,MELISSA ANN</v>
          </cell>
          <cell r="C2128">
            <v>40647474</v>
          </cell>
          <cell r="D2128">
            <v>330.44</v>
          </cell>
          <cell r="E2128">
            <v>32</v>
          </cell>
          <cell r="F2128">
            <v>10574.08</v>
          </cell>
        </row>
        <row r="2129">
          <cell r="A2129">
            <v>10373627</v>
          </cell>
          <cell r="B2129" t="str">
            <v>ZHANG,XIAOWEI</v>
          </cell>
          <cell r="C2129">
            <v>40647456</v>
          </cell>
          <cell r="D2129">
            <v>43.96</v>
          </cell>
          <cell r="E2129">
            <v>8</v>
          </cell>
          <cell r="F2129">
            <v>351.68</v>
          </cell>
        </row>
        <row r="2130">
          <cell r="A2130">
            <v>10373649</v>
          </cell>
          <cell r="B2130" t="str">
            <v>CHRISTIANSEN,SANDRA C</v>
          </cell>
          <cell r="C2130">
            <v>40650089</v>
          </cell>
          <cell r="D2130">
            <v>93.39</v>
          </cell>
          <cell r="E2130">
            <v>8</v>
          </cell>
          <cell r="F2130">
            <v>747.12</v>
          </cell>
        </row>
        <row r="2131">
          <cell r="A2131">
            <v>10373661</v>
          </cell>
          <cell r="B2131" t="str">
            <v>CHU,ELVIN</v>
          </cell>
          <cell r="C2131">
            <v>40712943</v>
          </cell>
          <cell r="D2131">
            <v>50.24</v>
          </cell>
          <cell r="E2131">
            <v>8</v>
          </cell>
          <cell r="F2131">
            <v>401.92</v>
          </cell>
        </row>
        <row r="2132">
          <cell r="A2132">
            <v>10373691</v>
          </cell>
          <cell r="B2132" t="str">
            <v>CHUNG,CHRISTINE B</v>
          </cell>
          <cell r="C2132">
            <v>40650161</v>
          </cell>
          <cell r="D2132">
            <v>0</v>
          </cell>
          <cell r="E2132">
            <v>16</v>
          </cell>
          <cell r="F2132">
            <v>0</v>
          </cell>
        </row>
        <row r="2133">
          <cell r="A2133">
            <v>10373696</v>
          </cell>
          <cell r="B2133" t="str">
            <v>CALDWELL,SORANA</v>
          </cell>
          <cell r="C2133">
            <v>40650143</v>
          </cell>
          <cell r="D2133">
            <v>28.05</v>
          </cell>
          <cell r="E2133">
            <v>24</v>
          </cell>
          <cell r="F2133">
            <v>673.2</v>
          </cell>
        </row>
        <row r="2134">
          <cell r="A2134">
            <v>10373698</v>
          </cell>
          <cell r="B2134" t="str">
            <v>GANESAN,ANUSHA PREETHI</v>
          </cell>
          <cell r="C2134">
            <v>40747007</v>
          </cell>
          <cell r="D2134">
            <v>88.93</v>
          </cell>
          <cell r="E2134">
            <v>8</v>
          </cell>
          <cell r="F2134">
            <v>711.44</v>
          </cell>
        </row>
        <row r="2135">
          <cell r="A2135">
            <v>10373699</v>
          </cell>
          <cell r="B2135" t="str">
            <v>GINSBERG,CHARLES</v>
          </cell>
          <cell r="C2135">
            <v>40650144</v>
          </cell>
          <cell r="D2135">
            <v>63.86</v>
          </cell>
          <cell r="E2135">
            <v>8</v>
          </cell>
          <cell r="F2135">
            <v>510.88</v>
          </cell>
        </row>
        <row r="2136">
          <cell r="A2136">
            <v>10373704</v>
          </cell>
          <cell r="B2136" t="str">
            <v>CLARK,RICHARD F</v>
          </cell>
          <cell r="C2136">
            <v>40650145</v>
          </cell>
          <cell r="D2136">
            <v>189.32</v>
          </cell>
          <cell r="E2136">
            <v>16</v>
          </cell>
          <cell r="F2136">
            <v>3029.12</v>
          </cell>
        </row>
        <row r="2137">
          <cell r="A2137">
            <v>10373710</v>
          </cell>
          <cell r="B2137" t="str">
            <v>CLAY,BRIAN J</v>
          </cell>
          <cell r="C2137">
            <v>40650157</v>
          </cell>
          <cell r="D2137">
            <v>155.68</v>
          </cell>
          <cell r="E2137">
            <v>8</v>
          </cell>
          <cell r="F2137">
            <v>1245.44</v>
          </cell>
        </row>
        <row r="2138">
          <cell r="A2138">
            <v>10373711</v>
          </cell>
          <cell r="B2138" t="str">
            <v>ASGHAR,ALI</v>
          </cell>
          <cell r="C2138">
            <v>40712522</v>
          </cell>
          <cell r="D2138">
            <v>80.459999999999994</v>
          </cell>
          <cell r="E2138">
            <v>8</v>
          </cell>
          <cell r="F2138">
            <v>643.67999999999995</v>
          </cell>
        </row>
        <row r="2139">
          <cell r="A2139">
            <v>10373729</v>
          </cell>
          <cell r="B2139" t="str">
            <v>WEINGARTEN,AMANDA GOODING</v>
          </cell>
          <cell r="C2139">
            <v>40650179</v>
          </cell>
          <cell r="D2139">
            <v>57.14</v>
          </cell>
          <cell r="E2139">
            <v>8</v>
          </cell>
          <cell r="F2139">
            <v>457.12</v>
          </cell>
        </row>
        <row r="2140">
          <cell r="A2140">
            <v>10373749</v>
          </cell>
          <cell r="B2140" t="str">
            <v>CALIFANO,JOSEPH A</v>
          </cell>
          <cell r="C2140">
            <v>40650242</v>
          </cell>
          <cell r="D2140">
            <v>156.13</v>
          </cell>
          <cell r="E2140">
            <v>80</v>
          </cell>
          <cell r="F2140">
            <v>12490.4</v>
          </cell>
        </row>
        <row r="2141">
          <cell r="A2141">
            <v>10373753</v>
          </cell>
          <cell r="B2141" t="str">
            <v>COLES,ROBERT TAKAO</v>
          </cell>
          <cell r="C2141">
            <v>40650218</v>
          </cell>
          <cell r="D2141">
            <v>91.76</v>
          </cell>
          <cell r="E2141">
            <v>8</v>
          </cell>
          <cell r="F2141">
            <v>734.08</v>
          </cell>
        </row>
        <row r="2142">
          <cell r="A2142">
            <v>10373757</v>
          </cell>
          <cell r="B2142" t="str">
            <v>COLLIER,JANA</v>
          </cell>
          <cell r="C2142">
            <v>40650225</v>
          </cell>
          <cell r="D2142">
            <v>44.14</v>
          </cell>
          <cell r="E2142">
            <v>16</v>
          </cell>
          <cell r="F2142">
            <v>706.24</v>
          </cell>
        </row>
        <row r="2143">
          <cell r="A2143">
            <v>10373766</v>
          </cell>
          <cell r="B2143" t="str">
            <v>COLMENAR,CRISTINA ROSETTI</v>
          </cell>
          <cell r="C2143">
            <v>40650224</v>
          </cell>
          <cell r="D2143">
            <v>54.78</v>
          </cell>
          <cell r="E2143">
            <v>16</v>
          </cell>
          <cell r="F2143">
            <v>876.48</v>
          </cell>
        </row>
        <row r="2144">
          <cell r="A2144">
            <v>10373769</v>
          </cell>
          <cell r="B2144" t="str">
            <v>SMITH HUIDOR,LOURDES</v>
          </cell>
          <cell r="C2144">
            <v>40650227</v>
          </cell>
          <cell r="D2144">
            <v>53.41</v>
          </cell>
          <cell r="E2144">
            <v>32</v>
          </cell>
          <cell r="F2144">
            <v>1709.12</v>
          </cell>
        </row>
        <row r="2145">
          <cell r="A2145">
            <v>10373781</v>
          </cell>
          <cell r="B2145" t="str">
            <v>CONCEPCION,DOROTHY P</v>
          </cell>
          <cell r="C2145">
            <v>40650257</v>
          </cell>
          <cell r="D2145">
            <v>34.119999999999997</v>
          </cell>
          <cell r="E2145">
            <v>8</v>
          </cell>
          <cell r="F2145">
            <v>272.95999999999998</v>
          </cell>
        </row>
        <row r="2146">
          <cell r="A2146">
            <v>10373783</v>
          </cell>
          <cell r="B2146" t="str">
            <v>HASTEH,FARNAZ</v>
          </cell>
          <cell r="C2146">
            <v>40652700</v>
          </cell>
          <cell r="D2146">
            <v>141.28</v>
          </cell>
          <cell r="E2146">
            <v>8</v>
          </cell>
          <cell r="F2146">
            <v>1130.24</v>
          </cell>
        </row>
        <row r="2147">
          <cell r="A2147">
            <v>10373789</v>
          </cell>
          <cell r="B2147" t="str">
            <v>HATA,TISSA RYOKO</v>
          </cell>
          <cell r="C2147">
            <v>40652707</v>
          </cell>
          <cell r="D2147">
            <v>179.6</v>
          </cell>
          <cell r="E2147">
            <v>8</v>
          </cell>
          <cell r="F2147">
            <v>1436.8</v>
          </cell>
        </row>
        <row r="2148">
          <cell r="A2148">
            <v>10373790</v>
          </cell>
          <cell r="B2148" t="str">
            <v>HATAMY,ESMATULLAH</v>
          </cell>
          <cell r="C2148">
            <v>40652703</v>
          </cell>
          <cell r="D2148">
            <v>75.19</v>
          </cell>
          <cell r="E2148">
            <v>8</v>
          </cell>
          <cell r="F2148">
            <v>601.52</v>
          </cell>
        </row>
        <row r="2149">
          <cell r="A2149">
            <v>10373805</v>
          </cell>
          <cell r="B2149" t="str">
            <v>ASUDANI,RUCHITA</v>
          </cell>
          <cell r="C2149">
            <v>40652759</v>
          </cell>
          <cell r="D2149">
            <v>86.49</v>
          </cell>
          <cell r="E2149">
            <v>4</v>
          </cell>
          <cell r="F2149">
            <v>345.96</v>
          </cell>
        </row>
        <row r="2150">
          <cell r="A2150">
            <v>10373812</v>
          </cell>
          <cell r="B2150" t="str">
            <v>HAW,WELDON WEI-JINN</v>
          </cell>
          <cell r="C2150">
            <v>40652736</v>
          </cell>
          <cell r="D2150">
            <v>66.91</v>
          </cell>
          <cell r="E2150">
            <v>45</v>
          </cell>
          <cell r="F2150">
            <v>3010.95</v>
          </cell>
        </row>
        <row r="2151">
          <cell r="A2151">
            <v>10373818</v>
          </cell>
          <cell r="B2151" t="str">
            <v>HAYDEN,STEPHEN RUSSELL</v>
          </cell>
          <cell r="C2151">
            <v>40652745</v>
          </cell>
          <cell r="D2151">
            <v>129.31</v>
          </cell>
          <cell r="E2151">
            <v>16</v>
          </cell>
          <cell r="F2151">
            <v>2068.96</v>
          </cell>
        </row>
        <row r="2152">
          <cell r="A2152">
            <v>10373822</v>
          </cell>
          <cell r="B2152" t="str">
            <v>HAYEK,JOSEPH PIERRE</v>
          </cell>
          <cell r="C2152">
            <v>40652747</v>
          </cell>
          <cell r="D2152">
            <v>85</v>
          </cell>
          <cell r="E2152">
            <v>21</v>
          </cell>
          <cell r="F2152">
            <v>1785</v>
          </cell>
        </row>
        <row r="2153">
          <cell r="A2153">
            <v>10373824</v>
          </cell>
          <cell r="B2153" t="str">
            <v>HAYASHI,TOMOKO</v>
          </cell>
          <cell r="C2153">
            <v>40652757</v>
          </cell>
          <cell r="D2153">
            <v>65.09</v>
          </cell>
          <cell r="E2153">
            <v>40</v>
          </cell>
          <cell r="F2153">
            <v>2603.6000000000004</v>
          </cell>
        </row>
        <row r="2154">
          <cell r="A2154">
            <v>10373830</v>
          </cell>
          <cell r="B2154" t="str">
            <v>GORDER,JULIANNA LYNN</v>
          </cell>
          <cell r="C2154">
            <v>40652755</v>
          </cell>
          <cell r="D2154">
            <v>25.38</v>
          </cell>
          <cell r="E2154">
            <v>8</v>
          </cell>
          <cell r="F2154">
            <v>203.04</v>
          </cell>
        </row>
        <row r="2155">
          <cell r="A2155">
            <v>10373838</v>
          </cell>
          <cell r="B2155" t="str">
            <v>HEICHEL,CHRISTOPHER W</v>
          </cell>
          <cell r="C2155">
            <v>40652768</v>
          </cell>
          <cell r="D2155">
            <v>130.16999999999999</v>
          </cell>
          <cell r="E2155">
            <v>88</v>
          </cell>
          <cell r="F2155">
            <v>11454.96</v>
          </cell>
        </row>
        <row r="2156">
          <cell r="A2156">
            <v>10373842</v>
          </cell>
          <cell r="B2156" t="str">
            <v>HEKLER,ERIC CHAMBERS</v>
          </cell>
          <cell r="C2156">
            <v>40652801</v>
          </cell>
          <cell r="D2156">
            <v>79.02</v>
          </cell>
          <cell r="E2156">
            <v>8</v>
          </cell>
          <cell r="F2156">
            <v>632.16</v>
          </cell>
        </row>
        <row r="2157">
          <cell r="A2157">
            <v>10373857</v>
          </cell>
          <cell r="B2157" t="str">
            <v>HELSTEN,TERESA</v>
          </cell>
          <cell r="C2157">
            <v>40652793</v>
          </cell>
          <cell r="D2157">
            <v>92.61</v>
          </cell>
          <cell r="E2157">
            <v>8</v>
          </cell>
          <cell r="F2157">
            <v>740.88</v>
          </cell>
        </row>
        <row r="2158">
          <cell r="A2158">
            <v>10373859</v>
          </cell>
          <cell r="B2158" t="str">
            <v>HELTON,DEREK ANTHONY</v>
          </cell>
          <cell r="C2158">
            <v>40652792</v>
          </cell>
          <cell r="D2158">
            <v>104.91</v>
          </cell>
          <cell r="E2158">
            <v>16</v>
          </cell>
          <cell r="F2158">
            <v>1678.56</v>
          </cell>
        </row>
        <row r="2159">
          <cell r="A2159">
            <v>10373860</v>
          </cell>
          <cell r="B2159" t="str">
            <v>DEYOUNG,PAMELA N</v>
          </cell>
          <cell r="C2159">
            <v>40652795</v>
          </cell>
          <cell r="D2159">
            <v>46.89</v>
          </cell>
          <cell r="E2159">
            <v>16</v>
          </cell>
          <cell r="F2159">
            <v>750.24</v>
          </cell>
        </row>
        <row r="2160">
          <cell r="A2160">
            <v>10373865</v>
          </cell>
          <cell r="B2160" t="str">
            <v>HEMMEN,THOMAS M</v>
          </cell>
          <cell r="C2160">
            <v>40652815</v>
          </cell>
          <cell r="D2160">
            <v>94.49</v>
          </cell>
          <cell r="E2160">
            <v>8</v>
          </cell>
          <cell r="F2160">
            <v>755.92</v>
          </cell>
        </row>
        <row r="2161">
          <cell r="A2161">
            <v>10373865</v>
          </cell>
          <cell r="B2161" t="str">
            <v>HEMMEN,THOMAS M</v>
          </cell>
          <cell r="C2161" t="str">
            <v>(blank)</v>
          </cell>
          <cell r="D2161" t="str">
            <v>(blank)</v>
          </cell>
          <cell r="E2161">
            <v>24</v>
          </cell>
          <cell r="F2161" t="e">
            <v>#VALUE!</v>
          </cell>
        </row>
        <row r="2162">
          <cell r="A2162">
            <v>10373873</v>
          </cell>
          <cell r="B2162" t="str">
            <v>HENDERSON,WALTER</v>
          </cell>
          <cell r="C2162">
            <v>40652816</v>
          </cell>
          <cell r="D2162">
            <v>28.54</v>
          </cell>
          <cell r="E2162">
            <v>8</v>
          </cell>
          <cell r="F2162">
            <v>228.32</v>
          </cell>
        </row>
        <row r="2163">
          <cell r="A2163">
            <v>10373874</v>
          </cell>
          <cell r="B2163" t="str">
            <v>HEINZ,SVEN W</v>
          </cell>
          <cell r="C2163">
            <v>40652828</v>
          </cell>
          <cell r="D2163">
            <v>0</v>
          </cell>
          <cell r="E2163">
            <v>8</v>
          </cell>
          <cell r="F2163">
            <v>0</v>
          </cell>
        </row>
        <row r="2164">
          <cell r="A2164">
            <v>10373881</v>
          </cell>
          <cell r="B2164" t="str">
            <v>HENDRICKX,STEVEN MICHAEL</v>
          </cell>
          <cell r="C2164">
            <v>40652838</v>
          </cell>
          <cell r="D2164">
            <v>68.23</v>
          </cell>
          <cell r="E2164">
            <v>8</v>
          </cell>
          <cell r="F2164">
            <v>545.84</v>
          </cell>
        </row>
        <row r="2165">
          <cell r="A2165">
            <v>10373883</v>
          </cell>
          <cell r="B2165" t="str">
            <v>HENDRIX,TERENCE ROBERT</v>
          </cell>
          <cell r="C2165">
            <v>40711338</v>
          </cell>
          <cell r="D2165">
            <v>29.19</v>
          </cell>
          <cell r="E2165">
            <v>176</v>
          </cell>
          <cell r="F2165">
            <v>5137.4400000000005</v>
          </cell>
        </row>
        <row r="2166">
          <cell r="A2166">
            <v>10373892</v>
          </cell>
          <cell r="B2166" t="str">
            <v>HENRY,KENNETH W</v>
          </cell>
          <cell r="C2166">
            <v>40652840</v>
          </cell>
          <cell r="D2166">
            <v>36.78</v>
          </cell>
          <cell r="E2166">
            <v>8</v>
          </cell>
          <cell r="F2166">
            <v>294.24</v>
          </cell>
        </row>
        <row r="2167">
          <cell r="A2167">
            <v>10373898</v>
          </cell>
          <cell r="B2167" t="str">
            <v>HENTZEN,ERIC R</v>
          </cell>
          <cell r="C2167">
            <v>40652847</v>
          </cell>
          <cell r="D2167">
            <v>92.1</v>
          </cell>
          <cell r="E2167">
            <v>7</v>
          </cell>
          <cell r="F2167">
            <v>644.69999999999993</v>
          </cell>
        </row>
        <row r="2168">
          <cell r="A2168">
            <v>10373910</v>
          </cell>
          <cell r="B2168" t="str">
            <v>HERGESHEIMER,CHARLES E</v>
          </cell>
          <cell r="C2168">
            <v>40652877</v>
          </cell>
          <cell r="D2168">
            <v>101.63</v>
          </cell>
          <cell r="E2168">
            <v>16</v>
          </cell>
          <cell r="F2168">
            <v>1626.08</v>
          </cell>
        </row>
        <row r="2169">
          <cell r="A2169">
            <v>10373914</v>
          </cell>
          <cell r="B2169" t="str">
            <v>BARNARD,DENISE D</v>
          </cell>
          <cell r="C2169">
            <v>40652875</v>
          </cell>
          <cell r="D2169">
            <v>93.39</v>
          </cell>
          <cell r="E2169">
            <v>4</v>
          </cell>
          <cell r="F2169">
            <v>373.56</v>
          </cell>
        </row>
        <row r="2170">
          <cell r="A2170">
            <v>10373925</v>
          </cell>
          <cell r="B2170" t="str">
            <v>MATRANGA,SANDI P</v>
          </cell>
          <cell r="C2170">
            <v>40655474</v>
          </cell>
          <cell r="D2170">
            <v>69.44</v>
          </cell>
          <cell r="E2170">
            <v>8</v>
          </cell>
          <cell r="F2170">
            <v>555.52</v>
          </cell>
        </row>
        <row r="2171">
          <cell r="A2171">
            <v>10373945</v>
          </cell>
          <cell r="B2171" t="str">
            <v>FISCH,KATHLEEN M</v>
          </cell>
          <cell r="C2171">
            <v>40655511</v>
          </cell>
          <cell r="D2171">
            <v>84.66</v>
          </cell>
          <cell r="E2171">
            <v>8</v>
          </cell>
          <cell r="F2171">
            <v>677.28</v>
          </cell>
        </row>
        <row r="2172">
          <cell r="A2172">
            <v>10373961</v>
          </cell>
          <cell r="B2172" t="str">
            <v>MAUS,TIMOTHY M</v>
          </cell>
          <cell r="C2172">
            <v>40655514</v>
          </cell>
          <cell r="D2172">
            <v>86.78</v>
          </cell>
          <cell r="E2172">
            <v>16</v>
          </cell>
          <cell r="F2172">
            <v>1388.48</v>
          </cell>
        </row>
        <row r="2173">
          <cell r="A2173">
            <v>10373962</v>
          </cell>
          <cell r="B2173" t="str">
            <v>MAUSBACH,BRENT T</v>
          </cell>
          <cell r="C2173">
            <v>40655515</v>
          </cell>
          <cell r="D2173">
            <v>72.17</v>
          </cell>
          <cell r="E2173">
            <v>8</v>
          </cell>
          <cell r="F2173">
            <v>577.36</v>
          </cell>
        </row>
        <row r="2174">
          <cell r="A2174">
            <v>10373975</v>
          </cell>
          <cell r="B2174" t="str">
            <v>MAYADEV,JYOTI SHYAM</v>
          </cell>
          <cell r="C2174">
            <v>40655531</v>
          </cell>
          <cell r="D2174">
            <v>177.68</v>
          </cell>
          <cell r="E2174">
            <v>48</v>
          </cell>
          <cell r="F2174">
            <v>8528.64</v>
          </cell>
        </row>
        <row r="2175">
          <cell r="A2175">
            <v>10373976</v>
          </cell>
          <cell r="B2175" t="str">
            <v>MAYASY,SHADI</v>
          </cell>
          <cell r="C2175">
            <v>40655526</v>
          </cell>
          <cell r="D2175">
            <v>80.459999999999994</v>
          </cell>
          <cell r="E2175">
            <v>40</v>
          </cell>
          <cell r="F2175">
            <v>3218.3999999999996</v>
          </cell>
        </row>
        <row r="2176">
          <cell r="A2176">
            <v>10373982</v>
          </cell>
          <cell r="B2176" t="str">
            <v>MAYORAL,ANTONIO</v>
          </cell>
          <cell r="C2176">
            <v>40655534</v>
          </cell>
          <cell r="D2176">
            <v>77.37</v>
          </cell>
          <cell r="E2176">
            <v>8</v>
          </cell>
          <cell r="F2176">
            <v>618.96</v>
          </cell>
        </row>
        <row r="2177">
          <cell r="A2177">
            <v>10373997</v>
          </cell>
          <cell r="B2177" t="str">
            <v>GHOSH,PRADIPTA</v>
          </cell>
          <cell r="C2177">
            <v>40655598</v>
          </cell>
          <cell r="D2177">
            <v>0</v>
          </cell>
          <cell r="E2177">
            <v>8</v>
          </cell>
          <cell r="F2177">
            <v>0</v>
          </cell>
        </row>
        <row r="2178">
          <cell r="A2178">
            <v>10374001</v>
          </cell>
          <cell r="B2178" t="str">
            <v>MCCANDLESS,RACHEL</v>
          </cell>
          <cell r="C2178">
            <v>40655572</v>
          </cell>
          <cell r="D2178">
            <v>74.05</v>
          </cell>
          <cell r="E2178">
            <v>4</v>
          </cell>
          <cell r="F2178">
            <v>296.2</v>
          </cell>
        </row>
        <row r="2179">
          <cell r="A2179">
            <v>10374005</v>
          </cell>
          <cell r="B2179" t="str">
            <v>LAW,NANCY</v>
          </cell>
          <cell r="C2179">
            <v>40655558</v>
          </cell>
          <cell r="D2179">
            <v>71.3</v>
          </cell>
          <cell r="E2179">
            <v>8</v>
          </cell>
          <cell r="F2179">
            <v>570.4</v>
          </cell>
        </row>
        <row r="2180">
          <cell r="A2180">
            <v>10374026</v>
          </cell>
          <cell r="B2180" t="str">
            <v>FELDSTEIN,ARIEL E</v>
          </cell>
          <cell r="C2180">
            <v>40655589</v>
          </cell>
          <cell r="D2180">
            <v>172.2</v>
          </cell>
          <cell r="E2180">
            <v>8</v>
          </cell>
          <cell r="F2180">
            <v>1377.6</v>
          </cell>
        </row>
        <row r="2181">
          <cell r="A2181">
            <v>10374036</v>
          </cell>
          <cell r="B2181" t="str">
            <v>MCDIVIT MIZZELL,ANNA</v>
          </cell>
          <cell r="C2181">
            <v>40655606</v>
          </cell>
          <cell r="D2181">
            <v>181.99</v>
          </cell>
          <cell r="E2181">
            <v>8</v>
          </cell>
          <cell r="F2181">
            <v>1455.92</v>
          </cell>
        </row>
        <row r="2182">
          <cell r="A2182">
            <v>10374043</v>
          </cell>
          <cell r="B2182" t="str">
            <v>MCDONALD,MARIN ALISA</v>
          </cell>
          <cell r="C2182">
            <v>40655609</v>
          </cell>
          <cell r="D2182">
            <v>157.85</v>
          </cell>
          <cell r="E2182">
            <v>8</v>
          </cell>
          <cell r="F2182">
            <v>1262.8</v>
          </cell>
        </row>
        <row r="2183">
          <cell r="A2183">
            <v>10374051</v>
          </cell>
          <cell r="B2183" t="str">
            <v>MCEVOY,LINDA KATHLEEN</v>
          </cell>
          <cell r="C2183">
            <v>40655639</v>
          </cell>
          <cell r="D2183">
            <v>70.69</v>
          </cell>
          <cell r="E2183">
            <v>8</v>
          </cell>
          <cell r="F2183">
            <v>565.52</v>
          </cell>
        </row>
        <row r="2184">
          <cell r="A2184">
            <v>10374075</v>
          </cell>
          <cell r="B2184" t="str">
            <v>CURRAN,BRIAN PATRICK</v>
          </cell>
          <cell r="C2184">
            <v>40647533</v>
          </cell>
          <cell r="D2184">
            <v>75.599999999999994</v>
          </cell>
          <cell r="E2184">
            <v>8</v>
          </cell>
          <cell r="F2184">
            <v>604.79999999999995</v>
          </cell>
        </row>
        <row r="2185">
          <cell r="A2185">
            <v>10374082</v>
          </cell>
          <cell r="B2185" t="str">
            <v>BUSH,KELLY ANN</v>
          </cell>
          <cell r="C2185">
            <v>40715004</v>
          </cell>
          <cell r="D2185">
            <v>44.01</v>
          </cell>
          <cell r="E2185">
            <v>8</v>
          </cell>
          <cell r="F2185">
            <v>352.08</v>
          </cell>
        </row>
        <row r="2186">
          <cell r="A2186">
            <v>10374132</v>
          </cell>
          <cell r="B2186" t="str">
            <v>ALEBDI,THAMER A</v>
          </cell>
          <cell r="C2186">
            <v>40647582</v>
          </cell>
          <cell r="D2186">
            <v>31.22</v>
          </cell>
          <cell r="E2186">
            <v>4</v>
          </cell>
          <cell r="F2186">
            <v>124.88</v>
          </cell>
        </row>
        <row r="2187">
          <cell r="A2187">
            <v>10374135</v>
          </cell>
          <cell r="B2187" t="str">
            <v>MENDEZ,ASHLEY MARIE</v>
          </cell>
          <cell r="C2187">
            <v>40647584</v>
          </cell>
          <cell r="D2187">
            <v>31.22</v>
          </cell>
          <cell r="E2187">
            <v>40</v>
          </cell>
          <cell r="F2187">
            <v>1248.8</v>
          </cell>
        </row>
        <row r="2188">
          <cell r="A2188">
            <v>10374143</v>
          </cell>
          <cell r="B2188" t="str">
            <v>ZHOU,BETH BEISI</v>
          </cell>
          <cell r="C2188">
            <v>40729590</v>
          </cell>
          <cell r="D2188">
            <v>38.43</v>
          </cell>
          <cell r="E2188">
            <v>40</v>
          </cell>
          <cell r="F2188">
            <v>1537.2</v>
          </cell>
        </row>
        <row r="2189">
          <cell r="A2189">
            <v>10374146</v>
          </cell>
          <cell r="B2189" t="str">
            <v>TANAKA,HIDEAKI LEO</v>
          </cell>
          <cell r="C2189">
            <v>40647610</v>
          </cell>
          <cell r="D2189">
            <v>113</v>
          </cell>
          <cell r="E2189">
            <v>22</v>
          </cell>
          <cell r="F2189">
            <v>2486</v>
          </cell>
        </row>
        <row r="2190">
          <cell r="A2190">
            <v>10374152</v>
          </cell>
          <cell r="B2190" t="str">
            <v>GOMEZ,SARAH TAYLOR</v>
          </cell>
          <cell r="C2190">
            <v>40647624</v>
          </cell>
          <cell r="D2190">
            <v>35.04</v>
          </cell>
          <cell r="E2190">
            <v>24</v>
          </cell>
          <cell r="F2190">
            <v>840.96</v>
          </cell>
        </row>
        <row r="2191">
          <cell r="A2191">
            <v>10374154</v>
          </cell>
          <cell r="B2191" t="str">
            <v>HERNANDEZ,CRISTINA TATE</v>
          </cell>
          <cell r="C2191">
            <v>40647604</v>
          </cell>
          <cell r="D2191">
            <v>72.150000000000006</v>
          </cell>
          <cell r="E2191">
            <v>21</v>
          </cell>
          <cell r="F2191">
            <v>1515.15</v>
          </cell>
        </row>
        <row r="2192">
          <cell r="A2192">
            <v>10374175</v>
          </cell>
          <cell r="B2192" t="str">
            <v>ZHANG,XINLIAN</v>
          </cell>
          <cell r="C2192">
            <v>40647648</v>
          </cell>
          <cell r="D2192">
            <v>59.87</v>
          </cell>
          <cell r="E2192">
            <v>8</v>
          </cell>
          <cell r="F2192">
            <v>478.96</v>
          </cell>
        </row>
        <row r="2193">
          <cell r="A2193">
            <v>10374201</v>
          </cell>
          <cell r="B2193" t="str">
            <v>CONNOR JR.,WILLARD WESLEY</v>
          </cell>
          <cell r="C2193">
            <v>40650266</v>
          </cell>
          <cell r="D2193">
            <v>147.51</v>
          </cell>
          <cell r="E2193">
            <v>8</v>
          </cell>
          <cell r="F2193">
            <v>1180.08</v>
          </cell>
        </row>
        <row r="2194">
          <cell r="A2194">
            <v>10374201</v>
          </cell>
          <cell r="B2194" t="str">
            <v>CONNOR JR.,WILLARD WESLEY</v>
          </cell>
          <cell r="C2194" t="str">
            <v>(blank)</v>
          </cell>
          <cell r="D2194" t="str">
            <v>(blank)</v>
          </cell>
          <cell r="E2194">
            <v>32</v>
          </cell>
          <cell r="F2194" t="e">
            <v>#VALUE!</v>
          </cell>
        </row>
        <row r="2195">
          <cell r="A2195">
            <v>10374208</v>
          </cell>
          <cell r="B2195" t="str">
            <v>CONRAD,HEATHER BARR</v>
          </cell>
          <cell r="C2195">
            <v>40650268</v>
          </cell>
          <cell r="D2195">
            <v>72.27</v>
          </cell>
          <cell r="E2195">
            <v>15</v>
          </cell>
          <cell r="F2195">
            <v>1084.05</v>
          </cell>
        </row>
        <row r="2196">
          <cell r="A2196">
            <v>10374216</v>
          </cell>
          <cell r="B2196" t="str">
            <v>SPYDELL,MONICA MARIE</v>
          </cell>
          <cell r="C2196">
            <v>40650276</v>
          </cell>
          <cell r="D2196">
            <v>34.799999999999997</v>
          </cell>
          <cell r="E2196">
            <v>8</v>
          </cell>
          <cell r="F2196">
            <v>278.39999999999998</v>
          </cell>
        </row>
        <row r="2197">
          <cell r="A2197">
            <v>10374221</v>
          </cell>
          <cell r="B2197" t="str">
            <v>AKHMETOVA,LAILA</v>
          </cell>
          <cell r="C2197">
            <v>40650292</v>
          </cell>
          <cell r="D2197">
            <v>28.53</v>
          </cell>
          <cell r="E2197">
            <v>72</v>
          </cell>
          <cell r="F2197">
            <v>2054.16</v>
          </cell>
        </row>
        <row r="2198">
          <cell r="A2198">
            <v>10374236</v>
          </cell>
          <cell r="B2198" t="str">
            <v>CORBETT,BRYAN M</v>
          </cell>
          <cell r="C2198">
            <v>40650322</v>
          </cell>
          <cell r="D2198">
            <v>75.680000000000007</v>
          </cell>
          <cell r="E2198">
            <v>21</v>
          </cell>
          <cell r="F2198">
            <v>1589.2800000000002</v>
          </cell>
        </row>
        <row r="2199">
          <cell r="A2199">
            <v>10374237</v>
          </cell>
          <cell r="B2199" t="str">
            <v>COPUR-DAHI,NEDRET</v>
          </cell>
          <cell r="C2199">
            <v>40650306</v>
          </cell>
          <cell r="D2199">
            <v>77.83</v>
          </cell>
          <cell r="E2199">
            <v>8</v>
          </cell>
          <cell r="F2199">
            <v>622.64</v>
          </cell>
        </row>
        <row r="2200">
          <cell r="A2200">
            <v>10374241</v>
          </cell>
          <cell r="B2200" t="str">
            <v>CORMANO,JULIA LUCIA</v>
          </cell>
          <cell r="C2200">
            <v>40650315</v>
          </cell>
          <cell r="D2200">
            <v>73.900000000000006</v>
          </cell>
          <cell r="E2200">
            <v>24</v>
          </cell>
          <cell r="F2200">
            <v>1773.6000000000001</v>
          </cell>
        </row>
        <row r="2201">
          <cell r="A2201">
            <v>10374248</v>
          </cell>
          <cell r="B2201" t="str">
            <v>CORAS,ROXANA GEORGIANA</v>
          </cell>
          <cell r="C2201">
            <v>40650319</v>
          </cell>
          <cell r="D2201">
            <v>27.52</v>
          </cell>
          <cell r="E2201">
            <v>40</v>
          </cell>
          <cell r="F2201">
            <v>1100.8</v>
          </cell>
        </row>
        <row r="2202">
          <cell r="A2202">
            <v>10374253</v>
          </cell>
          <cell r="B2202" t="str">
            <v>CORNWELL,LAURA BETH</v>
          </cell>
          <cell r="C2202">
            <v>40720360</v>
          </cell>
          <cell r="D2202">
            <v>44.01</v>
          </cell>
          <cell r="E2202">
            <v>36</v>
          </cell>
          <cell r="F2202">
            <v>1584.36</v>
          </cell>
        </row>
        <row r="2203">
          <cell r="A2203">
            <v>10374255</v>
          </cell>
          <cell r="B2203" t="str">
            <v>CORREIA,CHERYL RENEE</v>
          </cell>
          <cell r="C2203">
            <v>40650329</v>
          </cell>
          <cell r="D2203">
            <v>89.56</v>
          </cell>
          <cell r="E2203">
            <v>8</v>
          </cell>
          <cell r="F2203">
            <v>716.48</v>
          </cell>
        </row>
        <row r="2204">
          <cell r="A2204">
            <v>10374271</v>
          </cell>
          <cell r="B2204" t="str">
            <v>COSTELLO,CAITLIN LEIGH</v>
          </cell>
          <cell r="C2204">
            <v>40650343</v>
          </cell>
          <cell r="D2204">
            <v>124.44</v>
          </cell>
          <cell r="E2204">
            <v>24</v>
          </cell>
          <cell r="F2204">
            <v>2986.56</v>
          </cell>
        </row>
        <row r="2205">
          <cell r="A2205">
            <v>10374276</v>
          </cell>
          <cell r="B2205" t="str">
            <v>COTTER,BRUNO R</v>
          </cell>
          <cell r="C2205">
            <v>40650350</v>
          </cell>
          <cell r="D2205">
            <v>153.26</v>
          </cell>
          <cell r="E2205">
            <v>8</v>
          </cell>
          <cell r="F2205">
            <v>1226.08</v>
          </cell>
        </row>
        <row r="2206">
          <cell r="A2206">
            <v>10374279</v>
          </cell>
          <cell r="B2206" t="str">
            <v>COTTON,MARTINA R</v>
          </cell>
          <cell r="C2206">
            <v>40650353</v>
          </cell>
          <cell r="D2206">
            <v>46.24</v>
          </cell>
          <cell r="E2206">
            <v>24</v>
          </cell>
          <cell r="F2206">
            <v>1109.76</v>
          </cell>
        </row>
        <row r="2207">
          <cell r="A2207">
            <v>10374291</v>
          </cell>
          <cell r="B2207" t="str">
            <v>COURCHESNE,ERIC</v>
          </cell>
          <cell r="C2207">
            <v>40650378</v>
          </cell>
          <cell r="D2207">
            <v>111.59</v>
          </cell>
          <cell r="E2207">
            <v>8</v>
          </cell>
          <cell r="F2207">
            <v>892.72</v>
          </cell>
        </row>
        <row r="2208">
          <cell r="A2208">
            <v>10374303</v>
          </cell>
          <cell r="B2208" t="str">
            <v>COWLING,RANDY THOMAS</v>
          </cell>
          <cell r="C2208">
            <v>40650382</v>
          </cell>
          <cell r="D2208">
            <v>52.68</v>
          </cell>
          <cell r="E2208">
            <v>8</v>
          </cell>
          <cell r="F2208">
            <v>421.44</v>
          </cell>
        </row>
        <row r="2209">
          <cell r="A2209">
            <v>10374308</v>
          </cell>
          <cell r="B2209" t="str">
            <v>COYNE,CHRISTOPHER J</v>
          </cell>
          <cell r="C2209">
            <v>40650404</v>
          </cell>
          <cell r="D2209">
            <v>67.72</v>
          </cell>
          <cell r="E2209">
            <v>24</v>
          </cell>
          <cell r="F2209">
            <v>1625.28</v>
          </cell>
        </row>
        <row r="2210">
          <cell r="A2210">
            <v>10374311</v>
          </cell>
          <cell r="B2210" t="str">
            <v>ASLAM,SAIMA</v>
          </cell>
          <cell r="C2210">
            <v>40663962</v>
          </cell>
          <cell r="D2210">
            <v>0</v>
          </cell>
          <cell r="E2210">
            <v>8</v>
          </cell>
          <cell r="F2210">
            <v>0</v>
          </cell>
        </row>
        <row r="2211">
          <cell r="A2211">
            <v>10374322</v>
          </cell>
          <cell r="B2211" t="str">
            <v>CRAWFORD,JOHN ROSS</v>
          </cell>
          <cell r="C2211">
            <v>40650411</v>
          </cell>
          <cell r="D2211">
            <v>95.79</v>
          </cell>
          <cell r="E2211">
            <v>8</v>
          </cell>
          <cell r="F2211">
            <v>766.32</v>
          </cell>
        </row>
        <row r="2212">
          <cell r="A2212">
            <v>10374330</v>
          </cell>
          <cell r="B2212" t="str">
            <v>HERNANDEZ,OLGA H</v>
          </cell>
          <cell r="C2212">
            <v>40652872</v>
          </cell>
          <cell r="D2212">
            <v>56.97</v>
          </cell>
          <cell r="E2212">
            <v>8</v>
          </cell>
          <cell r="F2212">
            <v>455.76</v>
          </cell>
        </row>
        <row r="2213">
          <cell r="A2213">
            <v>10374340</v>
          </cell>
          <cell r="B2213" t="str">
            <v>HERNANDEZ,RAMON A</v>
          </cell>
          <cell r="C2213">
            <v>40652887</v>
          </cell>
          <cell r="D2213">
            <v>42.9</v>
          </cell>
          <cell r="E2213">
            <v>8</v>
          </cell>
          <cell r="F2213">
            <v>343.2</v>
          </cell>
        </row>
        <row r="2214">
          <cell r="A2214">
            <v>10374346</v>
          </cell>
          <cell r="B2214" t="str">
            <v>HERSHEY,DANIEL WILLIAM</v>
          </cell>
          <cell r="C2214">
            <v>40652894</v>
          </cell>
          <cell r="D2214">
            <v>69.78</v>
          </cell>
          <cell r="E2214">
            <v>8</v>
          </cell>
          <cell r="F2214">
            <v>558.24</v>
          </cell>
        </row>
        <row r="2215">
          <cell r="A2215">
            <v>10374346</v>
          </cell>
          <cell r="B2215" t="str">
            <v>HERSHEY,DANIEL WILLIAM</v>
          </cell>
          <cell r="C2215" t="str">
            <v>(blank)</v>
          </cell>
          <cell r="D2215" t="str">
            <v>(blank)</v>
          </cell>
          <cell r="E2215">
            <v>16</v>
          </cell>
          <cell r="F2215" t="e">
            <v>#VALUE!</v>
          </cell>
        </row>
        <row r="2216">
          <cell r="A2216">
            <v>10374348</v>
          </cell>
          <cell r="B2216" t="str">
            <v>HERSCHBACH,JACK HENRY</v>
          </cell>
          <cell r="C2216">
            <v>40652902</v>
          </cell>
          <cell r="D2216">
            <v>29.13</v>
          </cell>
          <cell r="E2216">
            <v>16</v>
          </cell>
          <cell r="F2216">
            <v>466.08</v>
          </cell>
        </row>
        <row r="2217">
          <cell r="A2217">
            <v>10374365</v>
          </cell>
          <cell r="B2217" t="str">
            <v>HEVNER,ROBERT FRANCIS</v>
          </cell>
          <cell r="C2217">
            <v>40652918</v>
          </cell>
          <cell r="D2217">
            <v>150.86000000000001</v>
          </cell>
          <cell r="E2217">
            <v>8</v>
          </cell>
          <cell r="F2217">
            <v>1206.8800000000001</v>
          </cell>
        </row>
        <row r="2218">
          <cell r="A2218">
            <v>10374367</v>
          </cell>
          <cell r="B2218" t="str">
            <v>HEYNEMAN,ELLEN K</v>
          </cell>
          <cell r="C2218">
            <v>40652914</v>
          </cell>
          <cell r="D2218">
            <v>128</v>
          </cell>
          <cell r="E2218">
            <v>4</v>
          </cell>
          <cell r="F2218">
            <v>512</v>
          </cell>
        </row>
        <row r="2219">
          <cell r="A2219">
            <v>10374371</v>
          </cell>
          <cell r="B2219" t="str">
            <v>HEYMAN,BENJAMIN MICHAEL</v>
          </cell>
          <cell r="C2219">
            <v>40652928</v>
          </cell>
          <cell r="D2219">
            <v>71.709999999999994</v>
          </cell>
          <cell r="E2219">
            <v>8</v>
          </cell>
          <cell r="F2219">
            <v>573.67999999999995</v>
          </cell>
        </row>
        <row r="2220">
          <cell r="A2220">
            <v>10374375</v>
          </cell>
          <cell r="B2220" t="str">
            <v>HEYWORTH,NADINE CLAIRE</v>
          </cell>
          <cell r="C2220">
            <v>40652929</v>
          </cell>
          <cell r="D2220">
            <v>36.76</v>
          </cell>
          <cell r="E2220">
            <v>8</v>
          </cell>
          <cell r="F2220">
            <v>294.08</v>
          </cell>
        </row>
        <row r="2221">
          <cell r="A2221">
            <v>10374380</v>
          </cell>
          <cell r="B2221" t="str">
            <v>HICKEY,JENNIFER A</v>
          </cell>
          <cell r="C2221">
            <v>40652934</v>
          </cell>
          <cell r="D2221">
            <v>34.69</v>
          </cell>
          <cell r="E2221">
            <v>8</v>
          </cell>
          <cell r="F2221">
            <v>277.52</v>
          </cell>
        </row>
        <row r="2222">
          <cell r="A2222">
            <v>10374391</v>
          </cell>
          <cell r="B2222" t="str">
            <v>HEGDE,SANJEET R</v>
          </cell>
          <cell r="C2222">
            <v>40652946</v>
          </cell>
          <cell r="D2222">
            <v>92.1</v>
          </cell>
          <cell r="E2222">
            <v>8</v>
          </cell>
          <cell r="F2222">
            <v>736.8</v>
          </cell>
        </row>
        <row r="2223">
          <cell r="A2223">
            <v>10374396</v>
          </cell>
          <cell r="B2223" t="str">
            <v>HIGHTOWER,GEORGE KIMET</v>
          </cell>
          <cell r="C2223">
            <v>40652956</v>
          </cell>
          <cell r="D2223">
            <v>110.73</v>
          </cell>
          <cell r="E2223">
            <v>6</v>
          </cell>
          <cell r="F2223">
            <v>664.38</v>
          </cell>
        </row>
        <row r="2224">
          <cell r="A2224">
            <v>10374404</v>
          </cell>
          <cell r="B2224" t="str">
            <v>CORBIN,TIMOTHY JAMES</v>
          </cell>
          <cell r="C2224">
            <v>40652961</v>
          </cell>
          <cell r="D2224">
            <v>107.28</v>
          </cell>
          <cell r="E2224">
            <v>8</v>
          </cell>
          <cell r="F2224">
            <v>858.24</v>
          </cell>
        </row>
        <row r="2225">
          <cell r="A2225">
            <v>10374408</v>
          </cell>
          <cell r="B2225" t="str">
            <v>HILL,LINDA LOUISE</v>
          </cell>
          <cell r="C2225">
            <v>40652994</v>
          </cell>
          <cell r="D2225">
            <v>121.49</v>
          </cell>
          <cell r="E2225">
            <v>8</v>
          </cell>
          <cell r="F2225">
            <v>971.92</v>
          </cell>
        </row>
        <row r="2226">
          <cell r="A2226">
            <v>10374412</v>
          </cell>
          <cell r="B2226" t="str">
            <v>HILLER-VENEGAS,SARAH PREISZ</v>
          </cell>
          <cell r="C2226">
            <v>40652971</v>
          </cell>
          <cell r="D2226">
            <v>33.46</v>
          </cell>
          <cell r="E2226">
            <v>8</v>
          </cell>
          <cell r="F2226">
            <v>267.68</v>
          </cell>
        </row>
        <row r="2227">
          <cell r="A2227">
            <v>10374422</v>
          </cell>
          <cell r="B2227" t="str">
            <v>SCHWEITZER,JASON FREDERICK</v>
          </cell>
          <cell r="C2227">
            <v>40652991</v>
          </cell>
          <cell r="D2227">
            <v>100.57</v>
          </cell>
          <cell r="E2227">
            <v>8</v>
          </cell>
          <cell r="F2227">
            <v>804.56</v>
          </cell>
        </row>
        <row r="2228">
          <cell r="A2228">
            <v>10374435</v>
          </cell>
          <cell r="B2228" t="str">
            <v>HIRST,JEREMY MASON</v>
          </cell>
          <cell r="C2228">
            <v>40652996</v>
          </cell>
          <cell r="D2228">
            <v>119.73</v>
          </cell>
          <cell r="E2228">
            <v>48</v>
          </cell>
          <cell r="F2228">
            <v>5747.04</v>
          </cell>
        </row>
        <row r="2229">
          <cell r="A2229">
            <v>10374457</v>
          </cell>
          <cell r="B2229" t="str">
            <v>HOECKER,CYNTHIA C</v>
          </cell>
          <cell r="C2229">
            <v>40653028</v>
          </cell>
          <cell r="D2229">
            <v>107.76</v>
          </cell>
          <cell r="E2229">
            <v>19</v>
          </cell>
          <cell r="F2229">
            <v>2047.44</v>
          </cell>
        </row>
        <row r="2230">
          <cell r="A2230">
            <v>10374461</v>
          </cell>
          <cell r="B2230" t="str">
            <v>MCGEHRIN,KEVIN MICHAEL</v>
          </cell>
          <cell r="C2230">
            <v>40741506</v>
          </cell>
          <cell r="D2230">
            <v>0</v>
          </cell>
          <cell r="E2230">
            <v>8</v>
          </cell>
          <cell r="F2230">
            <v>0</v>
          </cell>
        </row>
        <row r="2231">
          <cell r="A2231">
            <v>10374486</v>
          </cell>
          <cell r="B2231" t="str">
            <v>MCKAY,RANA RAMZI</v>
          </cell>
          <cell r="C2231">
            <v>40655661</v>
          </cell>
          <cell r="D2231">
            <v>103.94</v>
          </cell>
          <cell r="E2231">
            <v>8</v>
          </cell>
          <cell r="F2231">
            <v>831.52</v>
          </cell>
        </row>
        <row r="2232">
          <cell r="A2232">
            <v>10374490</v>
          </cell>
          <cell r="B2232" t="str">
            <v>MCKENNA,BENJAMIN S</v>
          </cell>
          <cell r="C2232">
            <v>40655657</v>
          </cell>
          <cell r="D2232">
            <v>40.520000000000003</v>
          </cell>
          <cell r="E2232">
            <v>24</v>
          </cell>
          <cell r="F2232">
            <v>972.48</v>
          </cell>
        </row>
        <row r="2233">
          <cell r="A2233">
            <v>10374493</v>
          </cell>
          <cell r="B2233" t="str">
            <v>MCKENNETT,MARIANNE AUDREY</v>
          </cell>
          <cell r="C2233">
            <v>40655660</v>
          </cell>
          <cell r="D2233">
            <v>100.57</v>
          </cell>
          <cell r="E2233">
            <v>8</v>
          </cell>
          <cell r="F2233">
            <v>804.56</v>
          </cell>
        </row>
        <row r="2234">
          <cell r="A2234">
            <v>10374500</v>
          </cell>
          <cell r="B2234" t="str">
            <v>ROBBINS,KIMBERLY SUE</v>
          </cell>
          <cell r="C2234">
            <v>40655670</v>
          </cell>
          <cell r="D2234">
            <v>68.680000000000007</v>
          </cell>
          <cell r="E2234">
            <v>16</v>
          </cell>
          <cell r="F2234">
            <v>1098.8800000000001</v>
          </cell>
        </row>
        <row r="2235">
          <cell r="A2235">
            <v>10374515</v>
          </cell>
          <cell r="B2235" t="str">
            <v>MCMENAMIN,SARA BLYTHE</v>
          </cell>
          <cell r="C2235">
            <v>40663964</v>
          </cell>
          <cell r="D2235">
            <v>0</v>
          </cell>
          <cell r="E2235">
            <v>8</v>
          </cell>
          <cell r="F2235">
            <v>0</v>
          </cell>
        </row>
        <row r="2236">
          <cell r="A2236">
            <v>10374517</v>
          </cell>
          <cell r="B2236" t="str">
            <v>MCMILLAN,ZEB ANDREW MATTHEW</v>
          </cell>
          <cell r="C2236">
            <v>40655690</v>
          </cell>
          <cell r="D2236">
            <v>68.680000000000007</v>
          </cell>
          <cell r="E2236">
            <v>16</v>
          </cell>
          <cell r="F2236">
            <v>1098.8800000000001</v>
          </cell>
        </row>
        <row r="2237">
          <cell r="A2237">
            <v>10374521</v>
          </cell>
          <cell r="B2237" t="str">
            <v>MCNAMEE-RILEY,TRACY A</v>
          </cell>
          <cell r="C2237">
            <v>40655696</v>
          </cell>
          <cell r="D2237">
            <v>37.28</v>
          </cell>
          <cell r="E2237">
            <v>8</v>
          </cell>
          <cell r="F2237">
            <v>298.24</v>
          </cell>
        </row>
        <row r="2238">
          <cell r="A2238">
            <v>10374526</v>
          </cell>
          <cell r="B2238" t="str">
            <v>ALBERS,UNNA MCPHERSON</v>
          </cell>
          <cell r="C2238">
            <v>40655703</v>
          </cell>
          <cell r="D2238">
            <v>96.93</v>
          </cell>
          <cell r="E2238">
            <v>8</v>
          </cell>
          <cell r="F2238">
            <v>775.44</v>
          </cell>
        </row>
        <row r="2239">
          <cell r="A2239">
            <v>10374537</v>
          </cell>
          <cell r="B2239" t="str">
            <v>CARRETTE,LIESELOT LEEN G</v>
          </cell>
          <cell r="C2239">
            <v>40655720</v>
          </cell>
          <cell r="D2239">
            <v>30.22</v>
          </cell>
          <cell r="E2239">
            <v>8</v>
          </cell>
          <cell r="F2239">
            <v>241.76</v>
          </cell>
        </row>
        <row r="2240">
          <cell r="A2240">
            <v>10374541</v>
          </cell>
          <cell r="B2240" t="str">
            <v>MEEHAN,MICHAEL J</v>
          </cell>
          <cell r="C2240">
            <v>40655719</v>
          </cell>
          <cell r="D2240">
            <v>31.53</v>
          </cell>
          <cell r="E2240">
            <v>8</v>
          </cell>
          <cell r="F2240">
            <v>252.24</v>
          </cell>
        </row>
        <row r="2241">
          <cell r="A2241">
            <v>10374546</v>
          </cell>
          <cell r="B2241" t="str">
            <v>CRAIN,LINDSEY RENEE</v>
          </cell>
          <cell r="C2241">
            <v>40655733</v>
          </cell>
          <cell r="D2241">
            <v>75.599999999999994</v>
          </cell>
          <cell r="E2241">
            <v>4</v>
          </cell>
          <cell r="F2241">
            <v>302.39999999999998</v>
          </cell>
        </row>
        <row r="2242">
          <cell r="A2242">
            <v>10374548</v>
          </cell>
          <cell r="B2242" t="str">
            <v>SANTINI,JENNIFER ANNE</v>
          </cell>
          <cell r="C2242">
            <v>40655741</v>
          </cell>
          <cell r="D2242">
            <v>40.270000000000003</v>
          </cell>
          <cell r="E2242">
            <v>8</v>
          </cell>
          <cell r="F2242">
            <v>322.16000000000003</v>
          </cell>
        </row>
        <row r="2243">
          <cell r="A2243">
            <v>10374562</v>
          </cell>
          <cell r="B2243" t="str">
            <v>MEINEKE,MINHTHY NGUYEN</v>
          </cell>
          <cell r="C2243">
            <v>40655746</v>
          </cell>
          <cell r="D2243">
            <v>61.59</v>
          </cell>
          <cell r="E2243">
            <v>18</v>
          </cell>
          <cell r="F2243">
            <v>1108.6200000000001</v>
          </cell>
        </row>
        <row r="2244">
          <cell r="A2244">
            <v>10374572</v>
          </cell>
          <cell r="B2244" t="str">
            <v>MELENDREZ,BLANCA R</v>
          </cell>
          <cell r="C2244">
            <v>40655764</v>
          </cell>
          <cell r="D2244">
            <v>53.05</v>
          </cell>
          <cell r="E2244">
            <v>32</v>
          </cell>
          <cell r="F2244">
            <v>1697.6</v>
          </cell>
        </row>
        <row r="2245">
          <cell r="A2245">
            <v>10374573</v>
          </cell>
          <cell r="B2245" t="str">
            <v>MELLON,PAMELA L</v>
          </cell>
          <cell r="C2245">
            <v>40655779</v>
          </cell>
          <cell r="D2245">
            <v>192.58</v>
          </cell>
          <cell r="E2245">
            <v>24</v>
          </cell>
          <cell r="F2245">
            <v>4621.92</v>
          </cell>
        </row>
        <row r="2246">
          <cell r="A2246">
            <v>10374583</v>
          </cell>
          <cell r="B2246" t="str">
            <v>MELOY,MARY JANE</v>
          </cell>
          <cell r="C2246">
            <v>40655776</v>
          </cell>
          <cell r="D2246">
            <v>57.28</v>
          </cell>
          <cell r="E2246">
            <v>72</v>
          </cell>
          <cell r="F2246">
            <v>4124.16</v>
          </cell>
        </row>
        <row r="2247">
          <cell r="A2247">
            <v>10374590</v>
          </cell>
          <cell r="B2247" t="str">
            <v>OSORIO,JOSEPH ANTHONY</v>
          </cell>
          <cell r="C2247">
            <v>40647663</v>
          </cell>
          <cell r="D2247">
            <v>87.6</v>
          </cell>
          <cell r="E2247">
            <v>8</v>
          </cell>
          <cell r="F2247">
            <v>700.8</v>
          </cell>
        </row>
        <row r="2248">
          <cell r="A2248">
            <v>10374600</v>
          </cell>
          <cell r="B2248" t="str">
            <v>LEUNG,SHANNON SIN-MAN</v>
          </cell>
          <cell r="C2248">
            <v>40647699</v>
          </cell>
          <cell r="D2248">
            <v>50.62</v>
          </cell>
          <cell r="E2248">
            <v>8</v>
          </cell>
          <cell r="F2248">
            <v>404.96</v>
          </cell>
        </row>
        <row r="2249">
          <cell r="A2249">
            <v>10374640</v>
          </cell>
          <cell r="B2249" t="str">
            <v>BASSI,HARJOT KAUR</v>
          </cell>
          <cell r="C2249">
            <v>40647731</v>
          </cell>
          <cell r="D2249">
            <v>78.11</v>
          </cell>
          <cell r="E2249">
            <v>8</v>
          </cell>
          <cell r="F2249">
            <v>624.88</v>
          </cell>
        </row>
        <row r="2250">
          <cell r="A2250">
            <v>10374678</v>
          </cell>
          <cell r="B2250" t="str">
            <v>BASTEAR,JENNA M</v>
          </cell>
          <cell r="C2250">
            <v>40647772</v>
          </cell>
          <cell r="D2250">
            <v>31.49</v>
          </cell>
          <cell r="E2250">
            <v>16</v>
          </cell>
          <cell r="F2250">
            <v>503.84</v>
          </cell>
        </row>
        <row r="2251">
          <cell r="A2251">
            <v>10374718</v>
          </cell>
          <cell r="B2251" t="str">
            <v>CHANG,CHANG</v>
          </cell>
          <cell r="C2251">
            <v>40647820</v>
          </cell>
          <cell r="D2251">
            <v>159.47999999999999</v>
          </cell>
          <cell r="E2251">
            <v>8</v>
          </cell>
          <cell r="F2251">
            <v>1275.8399999999999</v>
          </cell>
        </row>
        <row r="2252">
          <cell r="A2252">
            <v>10374733</v>
          </cell>
          <cell r="B2252" t="str">
            <v>CRIBARI,CHRISTOPHER SCOTT</v>
          </cell>
          <cell r="C2252">
            <v>40650418</v>
          </cell>
          <cell r="D2252">
            <v>44.44</v>
          </cell>
          <cell r="E2252">
            <v>32</v>
          </cell>
          <cell r="F2252">
            <v>1422.08</v>
          </cell>
        </row>
        <row r="2253">
          <cell r="A2253">
            <v>10374741</v>
          </cell>
          <cell r="B2253" t="str">
            <v>CROLL,JULIE F</v>
          </cell>
          <cell r="C2253">
            <v>40650426</v>
          </cell>
          <cell r="D2253">
            <v>39.590000000000003</v>
          </cell>
          <cell r="E2253">
            <v>24</v>
          </cell>
          <cell r="F2253">
            <v>950.16000000000008</v>
          </cell>
        </row>
        <row r="2254">
          <cell r="A2254">
            <v>10374748</v>
          </cell>
          <cell r="B2254" t="str">
            <v>CROW,JANET K</v>
          </cell>
          <cell r="C2254">
            <v>40650432</v>
          </cell>
          <cell r="D2254">
            <v>75.19</v>
          </cell>
          <cell r="E2254">
            <v>22</v>
          </cell>
          <cell r="F2254">
            <v>1654.1799999999998</v>
          </cell>
        </row>
        <row r="2255">
          <cell r="A2255">
            <v>10374749</v>
          </cell>
          <cell r="B2255" t="str">
            <v>CROTTY ALEXANDER,LAURA E</v>
          </cell>
          <cell r="C2255">
            <v>40650442</v>
          </cell>
          <cell r="D2255">
            <v>71.14</v>
          </cell>
          <cell r="E2255">
            <v>5</v>
          </cell>
          <cell r="F2255">
            <v>355.7</v>
          </cell>
        </row>
        <row r="2256">
          <cell r="A2256">
            <v>10374769</v>
          </cell>
          <cell r="B2256" t="str">
            <v>CUI,XIANSHU</v>
          </cell>
          <cell r="C2256">
            <v>40650460</v>
          </cell>
          <cell r="D2256">
            <v>38.44</v>
          </cell>
          <cell r="E2256">
            <v>32</v>
          </cell>
          <cell r="F2256">
            <v>1230.08</v>
          </cell>
        </row>
        <row r="2257">
          <cell r="A2257">
            <v>10374779</v>
          </cell>
          <cell r="B2257" t="str">
            <v>CUMMINS,SHARON E</v>
          </cell>
          <cell r="C2257">
            <v>40650471</v>
          </cell>
          <cell r="D2257">
            <v>69.44</v>
          </cell>
          <cell r="E2257">
            <v>32</v>
          </cell>
          <cell r="F2257">
            <v>2222.08</v>
          </cell>
        </row>
        <row r="2258">
          <cell r="A2258">
            <v>10374780</v>
          </cell>
          <cell r="B2258" t="str">
            <v>CUNARD,ROBYN A</v>
          </cell>
          <cell r="C2258">
            <v>40650473</v>
          </cell>
          <cell r="D2258">
            <v>69.78</v>
          </cell>
          <cell r="E2258">
            <v>5</v>
          </cell>
          <cell r="F2258">
            <v>348.9</v>
          </cell>
        </row>
        <row r="2259">
          <cell r="A2259">
            <v>10374783</v>
          </cell>
          <cell r="B2259" t="str">
            <v>JOBIN,ALLISON BROOKE</v>
          </cell>
          <cell r="C2259">
            <v>40650467</v>
          </cell>
          <cell r="D2259">
            <v>40.65</v>
          </cell>
          <cell r="E2259">
            <v>18</v>
          </cell>
          <cell r="F2259">
            <v>731.69999999999993</v>
          </cell>
        </row>
        <row r="2260">
          <cell r="A2260">
            <v>10374783</v>
          </cell>
          <cell r="B2260" t="str">
            <v>JOBIN,ALLISON BROOKE</v>
          </cell>
          <cell r="C2260" t="str">
            <v>(blank)</v>
          </cell>
          <cell r="D2260" t="str">
            <v>(blank)</v>
          </cell>
          <cell r="E2260">
            <v>5</v>
          </cell>
          <cell r="F2260" t="e">
            <v>#VALUE!</v>
          </cell>
        </row>
        <row r="2261">
          <cell r="A2261">
            <v>10374785</v>
          </cell>
          <cell r="B2261" t="str">
            <v>CUOMO,RAPHAEL</v>
          </cell>
          <cell r="C2261">
            <v>40663967</v>
          </cell>
          <cell r="D2261">
            <v>0</v>
          </cell>
          <cell r="E2261">
            <v>8</v>
          </cell>
          <cell r="F2261">
            <v>0</v>
          </cell>
        </row>
        <row r="2262">
          <cell r="A2262">
            <v>10374798</v>
          </cell>
          <cell r="B2262" t="str">
            <v>CREEHAN,KEVIN MICHAEL</v>
          </cell>
          <cell r="C2262">
            <v>40650498</v>
          </cell>
          <cell r="D2262">
            <v>39.19</v>
          </cell>
          <cell r="E2262">
            <v>8</v>
          </cell>
          <cell r="F2262">
            <v>313.52</v>
          </cell>
        </row>
        <row r="2263">
          <cell r="A2263">
            <v>10374801</v>
          </cell>
          <cell r="B2263" t="str">
            <v>CYPRO,ALEXANDER</v>
          </cell>
          <cell r="C2263">
            <v>40650497</v>
          </cell>
          <cell r="D2263">
            <v>43.1</v>
          </cell>
          <cell r="E2263">
            <v>8</v>
          </cell>
          <cell r="F2263">
            <v>344.8</v>
          </cell>
        </row>
        <row r="2264">
          <cell r="A2264">
            <v>10374803</v>
          </cell>
          <cell r="B2264" t="str">
            <v>D'AGATI,DOUGLAS VINCENT</v>
          </cell>
          <cell r="C2264">
            <v>40650502</v>
          </cell>
          <cell r="D2264">
            <v>83.45</v>
          </cell>
          <cell r="E2264">
            <v>8</v>
          </cell>
          <cell r="F2264">
            <v>667.6</v>
          </cell>
        </row>
        <row r="2265">
          <cell r="A2265">
            <v>10374807</v>
          </cell>
          <cell r="B2265" t="str">
            <v>DALAL,PRITHA B</v>
          </cell>
          <cell r="C2265">
            <v>40650505</v>
          </cell>
          <cell r="D2265">
            <v>53.35</v>
          </cell>
          <cell r="E2265">
            <v>21</v>
          </cell>
          <cell r="F2265">
            <v>1120.3500000000001</v>
          </cell>
        </row>
        <row r="2266">
          <cell r="A2266">
            <v>10374810</v>
          </cell>
          <cell r="B2266" t="str">
            <v>DALE,ANDERS M</v>
          </cell>
          <cell r="C2266">
            <v>40650543</v>
          </cell>
          <cell r="D2266">
            <v>172.41</v>
          </cell>
          <cell r="E2266">
            <v>8</v>
          </cell>
          <cell r="F2266">
            <v>1379.28</v>
          </cell>
        </row>
        <row r="2267">
          <cell r="A2267">
            <v>10374813</v>
          </cell>
          <cell r="B2267" t="str">
            <v>DONOHOE,MARY ELIZABETH</v>
          </cell>
          <cell r="C2267">
            <v>40650510</v>
          </cell>
          <cell r="D2267">
            <v>41.2</v>
          </cell>
          <cell r="E2267">
            <v>8</v>
          </cell>
          <cell r="F2267">
            <v>329.6</v>
          </cell>
        </row>
        <row r="2268">
          <cell r="A2268">
            <v>10374814</v>
          </cell>
          <cell r="B2268" t="str">
            <v>BOROOAH,SHYAMANGA RAM</v>
          </cell>
          <cell r="C2268">
            <v>40650512</v>
          </cell>
          <cell r="D2268">
            <v>49.23</v>
          </cell>
          <cell r="E2268">
            <v>8</v>
          </cell>
          <cell r="F2268">
            <v>393.84</v>
          </cell>
        </row>
        <row r="2269">
          <cell r="A2269">
            <v>10374822</v>
          </cell>
          <cell r="B2269" t="str">
            <v>DAMEFF,CHRISTIAN JORDAN</v>
          </cell>
          <cell r="C2269">
            <v>40650537</v>
          </cell>
          <cell r="D2269">
            <v>0</v>
          </cell>
          <cell r="E2269">
            <v>16</v>
          </cell>
          <cell r="F2269">
            <v>0</v>
          </cell>
        </row>
        <row r="2270">
          <cell r="A2270">
            <v>10374828</v>
          </cell>
          <cell r="B2270" t="str">
            <v>DANEMAN,RICHARD</v>
          </cell>
          <cell r="C2270">
            <v>40650552</v>
          </cell>
          <cell r="D2270">
            <v>67.53</v>
          </cell>
          <cell r="E2270">
            <v>48</v>
          </cell>
          <cell r="F2270">
            <v>3241.44</v>
          </cell>
        </row>
        <row r="2271">
          <cell r="A2271">
            <v>10374830</v>
          </cell>
          <cell r="B2271" t="str">
            <v>DANIELS,CHARLES EDWARD</v>
          </cell>
          <cell r="C2271">
            <v>40650531</v>
          </cell>
          <cell r="D2271">
            <v>148.71</v>
          </cell>
          <cell r="E2271">
            <v>24</v>
          </cell>
          <cell r="F2271">
            <v>3569.04</v>
          </cell>
        </row>
        <row r="2272">
          <cell r="A2272">
            <v>10374834</v>
          </cell>
          <cell r="B2272" t="str">
            <v>KRUMMEN,LORI DANIELS</v>
          </cell>
          <cell r="C2272">
            <v>40650549</v>
          </cell>
          <cell r="D2272">
            <v>138.88999999999999</v>
          </cell>
          <cell r="E2272">
            <v>8</v>
          </cell>
          <cell r="F2272">
            <v>1111.1199999999999</v>
          </cell>
        </row>
        <row r="2273">
          <cell r="A2273">
            <v>10374838</v>
          </cell>
          <cell r="B2273" t="str">
            <v>D'ANTONIO,MATTEO</v>
          </cell>
          <cell r="C2273">
            <v>40650540</v>
          </cell>
          <cell r="D2273">
            <v>33.24</v>
          </cell>
          <cell r="E2273">
            <v>8</v>
          </cell>
          <cell r="F2273">
            <v>265.92</v>
          </cell>
        </row>
        <row r="2274">
          <cell r="A2274">
            <v>10374840</v>
          </cell>
          <cell r="B2274" t="str">
            <v>D'ANTONIO-CHRONOWSKA,AGNIESZKA</v>
          </cell>
          <cell r="C2274">
            <v>40650534</v>
          </cell>
          <cell r="D2274">
            <v>33.520000000000003</v>
          </cell>
          <cell r="E2274">
            <v>8</v>
          </cell>
          <cell r="F2274">
            <v>268.16000000000003</v>
          </cell>
        </row>
        <row r="2275">
          <cell r="A2275">
            <v>10374845</v>
          </cell>
          <cell r="B2275" t="str">
            <v>DARQUENNE,CHANTAL</v>
          </cell>
          <cell r="C2275">
            <v>40650546</v>
          </cell>
          <cell r="D2275">
            <v>90.47</v>
          </cell>
          <cell r="E2275">
            <v>24</v>
          </cell>
          <cell r="F2275">
            <v>2171.2799999999997</v>
          </cell>
        </row>
        <row r="2276">
          <cell r="A2276">
            <v>10374846</v>
          </cell>
          <cell r="B2276" t="str">
            <v>DAS,SOUMITA</v>
          </cell>
          <cell r="C2276">
            <v>40650558</v>
          </cell>
          <cell r="D2276">
            <v>57.95</v>
          </cell>
          <cell r="E2276">
            <v>8</v>
          </cell>
          <cell r="F2276">
            <v>463.6</v>
          </cell>
        </row>
        <row r="2277">
          <cell r="A2277">
            <v>10374862</v>
          </cell>
          <cell r="B2277" t="str">
            <v>HOENIGL,MARTIN</v>
          </cell>
          <cell r="C2277">
            <v>40653029</v>
          </cell>
          <cell r="D2277">
            <v>50.29</v>
          </cell>
          <cell r="E2277">
            <v>8</v>
          </cell>
          <cell r="F2277">
            <v>402.32</v>
          </cell>
        </row>
        <row r="2278">
          <cell r="A2278">
            <v>10374862</v>
          </cell>
          <cell r="B2278" t="str">
            <v>HOENIGL,MARTIN</v>
          </cell>
          <cell r="C2278">
            <v>40663969</v>
          </cell>
          <cell r="D2278">
            <v>0</v>
          </cell>
          <cell r="E2278">
            <v>8</v>
          </cell>
          <cell r="F2278">
            <v>0</v>
          </cell>
        </row>
        <row r="2279">
          <cell r="A2279">
            <v>10374864</v>
          </cell>
          <cell r="B2279" t="str">
            <v>HOFFLICH,HEATHER LEIGH</v>
          </cell>
          <cell r="C2279">
            <v>40653030</v>
          </cell>
          <cell r="D2279">
            <v>89.99</v>
          </cell>
          <cell r="E2279">
            <v>8</v>
          </cell>
          <cell r="F2279">
            <v>719.92</v>
          </cell>
        </row>
        <row r="2280">
          <cell r="A2280">
            <v>10374865</v>
          </cell>
          <cell r="B2280" t="str">
            <v>HOFFMAN,HAROLD</v>
          </cell>
          <cell r="C2280">
            <v>40653048</v>
          </cell>
          <cell r="D2280">
            <v>0</v>
          </cell>
          <cell r="E2280">
            <v>8</v>
          </cell>
          <cell r="F2280">
            <v>0</v>
          </cell>
        </row>
        <row r="2281">
          <cell r="A2281">
            <v>10374865</v>
          </cell>
          <cell r="B2281" t="str">
            <v>HOFFMAN,HAROLD</v>
          </cell>
          <cell r="C2281" t="str">
            <v>(blank)</v>
          </cell>
          <cell r="D2281" t="str">
            <v>(blank)</v>
          </cell>
          <cell r="E2281">
            <v>40</v>
          </cell>
          <cell r="F2281" t="e">
            <v>#VALUE!</v>
          </cell>
        </row>
        <row r="2282">
          <cell r="A2282">
            <v>10374874</v>
          </cell>
          <cell r="B2282" t="str">
            <v>HOH,CARL K</v>
          </cell>
          <cell r="C2282">
            <v>40653053</v>
          </cell>
          <cell r="D2282">
            <v>155.08000000000001</v>
          </cell>
          <cell r="E2282">
            <v>8</v>
          </cell>
          <cell r="F2282">
            <v>1240.6400000000001</v>
          </cell>
        </row>
        <row r="2283">
          <cell r="A2283">
            <v>10374881</v>
          </cell>
          <cell r="B2283" t="str">
            <v>ENGLAR,KEVIN METER</v>
          </cell>
          <cell r="C2283">
            <v>40653051</v>
          </cell>
          <cell r="D2283">
            <v>32.46</v>
          </cell>
          <cell r="E2283">
            <v>40</v>
          </cell>
          <cell r="F2283">
            <v>1298.4000000000001</v>
          </cell>
        </row>
        <row r="2284">
          <cell r="A2284">
            <v>10374888</v>
          </cell>
          <cell r="B2284" t="str">
            <v>HOLLAND,DOMINIC J</v>
          </cell>
          <cell r="C2284">
            <v>40653060</v>
          </cell>
          <cell r="D2284">
            <v>45.04</v>
          </cell>
          <cell r="E2284">
            <v>8</v>
          </cell>
          <cell r="F2284">
            <v>360.32</v>
          </cell>
        </row>
        <row r="2285">
          <cell r="A2285">
            <v>10374893</v>
          </cell>
          <cell r="B2285" t="str">
            <v>HOLLENBACH,KATHRYN A</v>
          </cell>
          <cell r="C2285">
            <v>40653087</v>
          </cell>
          <cell r="D2285">
            <v>0</v>
          </cell>
          <cell r="E2285">
            <v>8</v>
          </cell>
          <cell r="F2285">
            <v>0</v>
          </cell>
        </row>
        <row r="2286">
          <cell r="A2286">
            <v>10374897</v>
          </cell>
          <cell r="B2286" t="str">
            <v>COUTINHO,EULALIA ANNETTE</v>
          </cell>
          <cell r="C2286">
            <v>40653068</v>
          </cell>
          <cell r="D2286">
            <v>28.3</v>
          </cell>
          <cell r="E2286">
            <v>16</v>
          </cell>
          <cell r="F2286">
            <v>452.8</v>
          </cell>
        </row>
        <row r="2287">
          <cell r="A2287">
            <v>10374901</v>
          </cell>
          <cell r="B2287" t="str">
            <v>HOLMER,ARIELA K</v>
          </cell>
          <cell r="C2287">
            <v>40712496</v>
          </cell>
          <cell r="D2287">
            <v>44.01</v>
          </cell>
          <cell r="E2287">
            <v>8</v>
          </cell>
          <cell r="F2287">
            <v>352.08</v>
          </cell>
        </row>
        <row r="2288">
          <cell r="A2288">
            <v>10374911</v>
          </cell>
          <cell r="B2288" t="str">
            <v>GOSMAN,AMANDA A</v>
          </cell>
          <cell r="C2288">
            <v>40653096</v>
          </cell>
          <cell r="D2288">
            <v>112.07</v>
          </cell>
          <cell r="E2288">
            <v>8</v>
          </cell>
          <cell r="F2288">
            <v>896.56</v>
          </cell>
        </row>
        <row r="2289">
          <cell r="A2289">
            <v>10374915</v>
          </cell>
          <cell r="B2289" t="str">
            <v>HON,ALECE L</v>
          </cell>
          <cell r="C2289">
            <v>40653097</v>
          </cell>
          <cell r="D2289">
            <v>52.26</v>
          </cell>
          <cell r="E2289">
            <v>8</v>
          </cell>
          <cell r="F2289">
            <v>418.08</v>
          </cell>
        </row>
        <row r="2290">
          <cell r="A2290">
            <v>10374922</v>
          </cell>
          <cell r="B2290" t="str">
            <v>HOOK,VIVIAN</v>
          </cell>
          <cell r="C2290">
            <v>40653142</v>
          </cell>
          <cell r="D2290">
            <v>148.47</v>
          </cell>
          <cell r="E2290">
            <v>16</v>
          </cell>
          <cell r="F2290">
            <v>2375.52</v>
          </cell>
        </row>
        <row r="2291">
          <cell r="A2291">
            <v>10374925</v>
          </cell>
          <cell r="B2291" t="str">
            <v>HONG,OANH K</v>
          </cell>
          <cell r="C2291">
            <v>40653107</v>
          </cell>
          <cell r="D2291">
            <v>38.25</v>
          </cell>
          <cell r="E2291">
            <v>8</v>
          </cell>
          <cell r="F2291">
            <v>306</v>
          </cell>
        </row>
        <row r="2292">
          <cell r="A2292">
            <v>10374926</v>
          </cell>
          <cell r="B2292" t="str">
            <v>HONG,SUZI</v>
          </cell>
          <cell r="C2292">
            <v>40653131</v>
          </cell>
          <cell r="D2292">
            <v>0</v>
          </cell>
          <cell r="E2292">
            <v>8</v>
          </cell>
          <cell r="F2292">
            <v>0</v>
          </cell>
        </row>
        <row r="2293">
          <cell r="A2293">
            <v>10374927</v>
          </cell>
          <cell r="B2293" t="str">
            <v>HONOLD,JOSE</v>
          </cell>
          <cell r="C2293">
            <v>40653110</v>
          </cell>
          <cell r="D2293">
            <v>140.09</v>
          </cell>
          <cell r="E2293">
            <v>35</v>
          </cell>
          <cell r="F2293">
            <v>4903.1500000000005</v>
          </cell>
        </row>
        <row r="2294">
          <cell r="A2294">
            <v>10374930</v>
          </cell>
          <cell r="B2294" t="str">
            <v>HOOPES,DAVID J</v>
          </cell>
          <cell r="C2294">
            <v>40653116</v>
          </cell>
          <cell r="D2294">
            <v>177.68</v>
          </cell>
          <cell r="E2294">
            <v>8</v>
          </cell>
          <cell r="F2294">
            <v>1421.44</v>
          </cell>
        </row>
        <row r="2295">
          <cell r="A2295">
            <v>10374930</v>
          </cell>
          <cell r="B2295" t="str">
            <v>HOOPES,DAVID J</v>
          </cell>
          <cell r="C2295" t="str">
            <v>(blank)</v>
          </cell>
          <cell r="D2295" t="str">
            <v>(blank)</v>
          </cell>
          <cell r="E2295">
            <v>16</v>
          </cell>
          <cell r="F2295" t="e">
            <v>#VALUE!</v>
          </cell>
        </row>
        <row r="2296">
          <cell r="A2296">
            <v>10374934</v>
          </cell>
          <cell r="B2296" t="str">
            <v>HOPKINS,SUSAN</v>
          </cell>
          <cell r="C2296">
            <v>40653139</v>
          </cell>
          <cell r="D2296">
            <v>0</v>
          </cell>
          <cell r="E2296">
            <v>24</v>
          </cell>
          <cell r="F2296">
            <v>0</v>
          </cell>
        </row>
        <row r="2297">
          <cell r="A2297">
            <v>10374936</v>
          </cell>
          <cell r="B2297" t="str">
            <v>HORGAN,SANTIAGO</v>
          </cell>
          <cell r="C2297">
            <v>40653119</v>
          </cell>
          <cell r="D2297">
            <v>139.22</v>
          </cell>
          <cell r="E2297">
            <v>32</v>
          </cell>
          <cell r="F2297">
            <v>4455.04</v>
          </cell>
        </row>
        <row r="2298">
          <cell r="A2298">
            <v>10374938</v>
          </cell>
          <cell r="B2298" t="str">
            <v>HORII,MARIKO</v>
          </cell>
          <cell r="C2298">
            <v>40712393</v>
          </cell>
          <cell r="D2298">
            <v>42.82</v>
          </cell>
          <cell r="E2298">
            <v>8</v>
          </cell>
          <cell r="F2298">
            <v>342.56</v>
          </cell>
        </row>
        <row r="2299">
          <cell r="A2299">
            <v>10374948</v>
          </cell>
          <cell r="B2299" t="str">
            <v>HOROWITZ,MICHAEL JEROME</v>
          </cell>
          <cell r="C2299">
            <v>40653140</v>
          </cell>
          <cell r="D2299">
            <v>154.21</v>
          </cell>
          <cell r="E2299">
            <v>8</v>
          </cell>
          <cell r="F2299">
            <v>1233.68</v>
          </cell>
        </row>
        <row r="2300">
          <cell r="A2300">
            <v>10374983</v>
          </cell>
          <cell r="B2300" t="str">
            <v>HOWE,STEVEN C</v>
          </cell>
          <cell r="C2300">
            <v>40653180</v>
          </cell>
          <cell r="D2300">
            <v>113.89</v>
          </cell>
          <cell r="E2300">
            <v>8</v>
          </cell>
          <cell r="F2300">
            <v>911.12</v>
          </cell>
        </row>
        <row r="2301">
          <cell r="A2301">
            <v>10375011</v>
          </cell>
          <cell r="B2301" t="str">
            <v>MENDLER,MICHEL H</v>
          </cell>
          <cell r="C2301">
            <v>40655797</v>
          </cell>
          <cell r="D2301">
            <v>109.48</v>
          </cell>
          <cell r="E2301">
            <v>8</v>
          </cell>
          <cell r="F2301">
            <v>875.84</v>
          </cell>
        </row>
        <row r="2302">
          <cell r="A2302">
            <v>10375014</v>
          </cell>
          <cell r="B2302" t="str">
            <v>MENDOZA,VERONICA R</v>
          </cell>
          <cell r="C2302">
            <v>40655801</v>
          </cell>
          <cell r="D2302">
            <v>42.57</v>
          </cell>
          <cell r="E2302">
            <v>16</v>
          </cell>
          <cell r="F2302">
            <v>681.12</v>
          </cell>
        </row>
        <row r="2303">
          <cell r="A2303">
            <v>10375024</v>
          </cell>
          <cell r="B2303" t="str">
            <v>MENZEL,JESSIE ERIN</v>
          </cell>
          <cell r="C2303">
            <v>40655809</v>
          </cell>
          <cell r="D2303">
            <v>59.87</v>
          </cell>
          <cell r="E2303">
            <v>28</v>
          </cell>
          <cell r="F2303">
            <v>1676.36</v>
          </cell>
        </row>
        <row r="2304">
          <cell r="A2304">
            <v>10375029</v>
          </cell>
          <cell r="B2304" t="str">
            <v>FONTANA,ROSA</v>
          </cell>
          <cell r="C2304">
            <v>40655831</v>
          </cell>
          <cell r="D2304">
            <v>26.63</v>
          </cell>
          <cell r="E2304">
            <v>40</v>
          </cell>
          <cell r="F2304">
            <v>1065.2</v>
          </cell>
        </row>
        <row r="2305">
          <cell r="A2305">
            <v>10375032</v>
          </cell>
          <cell r="B2305" t="str">
            <v>MERRITT,SIDNEY K</v>
          </cell>
          <cell r="C2305">
            <v>40655818</v>
          </cell>
          <cell r="D2305">
            <v>75.959999999999994</v>
          </cell>
          <cell r="E2305">
            <v>15</v>
          </cell>
          <cell r="F2305">
            <v>1139.3999999999999</v>
          </cell>
        </row>
        <row r="2306">
          <cell r="A2306">
            <v>10375038</v>
          </cell>
          <cell r="B2306" t="str">
            <v>MERUELO,ALEJANDRO DANIEL</v>
          </cell>
          <cell r="C2306">
            <v>40655833</v>
          </cell>
          <cell r="D2306">
            <v>63.7</v>
          </cell>
          <cell r="E2306">
            <v>8</v>
          </cell>
          <cell r="F2306">
            <v>509.6</v>
          </cell>
        </row>
        <row r="2307">
          <cell r="A2307">
            <v>10375039</v>
          </cell>
          <cell r="B2307" t="str">
            <v>MESARWI,OMAR ABDUL-WAHAB</v>
          </cell>
          <cell r="C2307">
            <v>40655830</v>
          </cell>
          <cell r="D2307">
            <v>99.93</v>
          </cell>
          <cell r="E2307">
            <v>8</v>
          </cell>
          <cell r="F2307">
            <v>799.44</v>
          </cell>
        </row>
        <row r="2308">
          <cell r="A2308">
            <v>10375040</v>
          </cell>
          <cell r="B2308" t="str">
            <v>MESARWI,PAULA MICHELLE</v>
          </cell>
          <cell r="C2308">
            <v>40655827</v>
          </cell>
          <cell r="D2308">
            <v>81.8</v>
          </cell>
          <cell r="E2308">
            <v>40</v>
          </cell>
          <cell r="F2308">
            <v>3272</v>
          </cell>
        </row>
        <row r="2309">
          <cell r="A2309">
            <v>10375044</v>
          </cell>
          <cell r="B2309" t="str">
            <v>MESIROV,JILL P</v>
          </cell>
          <cell r="C2309">
            <v>40655862</v>
          </cell>
          <cell r="D2309">
            <v>217.91</v>
          </cell>
          <cell r="E2309">
            <v>8</v>
          </cell>
          <cell r="F2309">
            <v>1743.28</v>
          </cell>
        </row>
        <row r="2310">
          <cell r="A2310">
            <v>10375047</v>
          </cell>
          <cell r="B2310" t="str">
            <v>MESSER,KAREN SUE</v>
          </cell>
          <cell r="C2310">
            <v>40655864</v>
          </cell>
          <cell r="D2310">
            <v>143.09</v>
          </cell>
          <cell r="E2310">
            <v>24</v>
          </cell>
          <cell r="F2310">
            <v>3434.16</v>
          </cell>
        </row>
        <row r="2311">
          <cell r="A2311">
            <v>10375049</v>
          </cell>
          <cell r="B2311" t="str">
            <v>METCALF,JEFFREY N</v>
          </cell>
          <cell r="C2311">
            <v>40655836</v>
          </cell>
          <cell r="D2311">
            <v>30.91</v>
          </cell>
          <cell r="E2311">
            <v>8</v>
          </cell>
          <cell r="F2311">
            <v>247.28</v>
          </cell>
        </row>
        <row r="2312">
          <cell r="A2312">
            <v>10375055</v>
          </cell>
          <cell r="B2312" t="str">
            <v>MEUNIER,MATTHEW J</v>
          </cell>
          <cell r="C2312">
            <v>40655851</v>
          </cell>
          <cell r="D2312">
            <v>102.73</v>
          </cell>
          <cell r="E2312">
            <v>24</v>
          </cell>
          <cell r="F2312">
            <v>2465.52</v>
          </cell>
        </row>
        <row r="2313">
          <cell r="A2313">
            <v>10375058</v>
          </cell>
          <cell r="B2313" t="str">
            <v>MEYER,BRETT COWAN</v>
          </cell>
          <cell r="C2313">
            <v>40655860</v>
          </cell>
          <cell r="D2313">
            <v>207.43</v>
          </cell>
          <cell r="E2313">
            <v>16</v>
          </cell>
          <cell r="F2313">
            <v>3318.88</v>
          </cell>
        </row>
        <row r="2314">
          <cell r="A2314">
            <v>10375086</v>
          </cell>
          <cell r="B2314" t="str">
            <v>A'COURT,ALISON MILLER-KRUGER</v>
          </cell>
          <cell r="C2314">
            <v>40655892</v>
          </cell>
          <cell r="D2314">
            <v>84.64</v>
          </cell>
          <cell r="E2314">
            <v>8</v>
          </cell>
          <cell r="F2314">
            <v>677.12</v>
          </cell>
        </row>
        <row r="2315">
          <cell r="A2315">
            <v>10375091</v>
          </cell>
          <cell r="B2315" t="str">
            <v>LI,JINGHONG</v>
          </cell>
          <cell r="C2315">
            <v>40655898</v>
          </cell>
          <cell r="D2315">
            <v>76.13</v>
          </cell>
          <cell r="E2315">
            <v>8</v>
          </cell>
          <cell r="F2315">
            <v>609.04</v>
          </cell>
        </row>
        <row r="2316">
          <cell r="A2316">
            <v>10375092</v>
          </cell>
          <cell r="B2316" t="str">
            <v>MIDDLETON,MICHAEL SIMCA</v>
          </cell>
          <cell r="C2316">
            <v>40655904</v>
          </cell>
          <cell r="D2316">
            <v>68.44</v>
          </cell>
          <cell r="E2316">
            <v>16</v>
          </cell>
          <cell r="F2316">
            <v>1095.04</v>
          </cell>
        </row>
        <row r="2317">
          <cell r="A2317">
            <v>10375097</v>
          </cell>
          <cell r="B2317" t="str">
            <v>MIGNOSA,ROGER JOHN</v>
          </cell>
          <cell r="C2317">
            <v>40655916</v>
          </cell>
          <cell r="D2317">
            <v>61.88</v>
          </cell>
          <cell r="E2317">
            <v>33</v>
          </cell>
          <cell r="F2317">
            <v>2042.0400000000002</v>
          </cell>
        </row>
        <row r="2318">
          <cell r="A2318">
            <v>10375104</v>
          </cell>
          <cell r="B2318" t="str">
            <v>MILLARD,FREDERICK EDWARD</v>
          </cell>
          <cell r="C2318">
            <v>40655913</v>
          </cell>
          <cell r="D2318">
            <v>93.39</v>
          </cell>
          <cell r="E2318">
            <v>8</v>
          </cell>
          <cell r="F2318">
            <v>747.12</v>
          </cell>
        </row>
        <row r="2319">
          <cell r="A2319">
            <v>10375105</v>
          </cell>
          <cell r="B2319" t="str">
            <v>MILLEN,MARLENE MAY</v>
          </cell>
          <cell r="C2319">
            <v>40655919</v>
          </cell>
          <cell r="D2319">
            <v>162.91</v>
          </cell>
          <cell r="E2319">
            <v>24</v>
          </cell>
          <cell r="F2319">
            <v>3909.84</v>
          </cell>
        </row>
        <row r="2320">
          <cell r="A2320">
            <v>10375110</v>
          </cell>
          <cell r="B2320" t="str">
            <v>MILLER,CHRISTINE B</v>
          </cell>
          <cell r="C2320">
            <v>40655920</v>
          </cell>
          <cell r="D2320">
            <v>129.31</v>
          </cell>
          <cell r="E2320">
            <v>32</v>
          </cell>
          <cell r="F2320">
            <v>4137.92</v>
          </cell>
        </row>
        <row r="2321">
          <cell r="A2321">
            <v>10375113</v>
          </cell>
          <cell r="B2321" t="str">
            <v>NOSTE,ERIN ELIZABETH</v>
          </cell>
          <cell r="C2321">
            <v>40722148</v>
          </cell>
          <cell r="D2321">
            <v>75.53</v>
          </cell>
          <cell r="E2321">
            <v>24</v>
          </cell>
          <cell r="F2321">
            <v>1812.72</v>
          </cell>
        </row>
        <row r="2322">
          <cell r="A2322">
            <v>10375116</v>
          </cell>
          <cell r="B2322" t="str">
            <v>BIFFL,SUSAN ELIZABETH</v>
          </cell>
          <cell r="C2322">
            <v>40655929</v>
          </cell>
          <cell r="D2322">
            <v>53.35</v>
          </cell>
          <cell r="E2322">
            <v>72</v>
          </cell>
          <cell r="F2322">
            <v>3841.2000000000003</v>
          </cell>
        </row>
        <row r="2323">
          <cell r="A2323">
            <v>10375122</v>
          </cell>
          <cell r="B2323" t="str">
            <v>HINIKER,ANNE ELIZABETH</v>
          </cell>
          <cell r="C2323">
            <v>40655951</v>
          </cell>
          <cell r="D2323">
            <v>0</v>
          </cell>
          <cell r="E2323">
            <v>8</v>
          </cell>
          <cell r="F2323">
            <v>0</v>
          </cell>
        </row>
        <row r="2324">
          <cell r="A2324">
            <v>10375126</v>
          </cell>
          <cell r="B2324" t="str">
            <v>MILLER,YURY</v>
          </cell>
          <cell r="C2324">
            <v>40655958</v>
          </cell>
          <cell r="D2324">
            <v>0</v>
          </cell>
          <cell r="E2324">
            <v>8</v>
          </cell>
          <cell r="F2324">
            <v>0</v>
          </cell>
        </row>
        <row r="2325">
          <cell r="A2325">
            <v>10375127</v>
          </cell>
          <cell r="B2325" t="str">
            <v>ALLY,MARYANN THERESE MCYAT</v>
          </cell>
          <cell r="C2325">
            <v>40655945</v>
          </cell>
          <cell r="D2325">
            <v>138.79</v>
          </cell>
          <cell r="E2325">
            <v>8</v>
          </cell>
          <cell r="F2325">
            <v>1110.32</v>
          </cell>
        </row>
        <row r="2326">
          <cell r="A2326">
            <v>10375137</v>
          </cell>
          <cell r="B2326" t="str">
            <v>ADLER,LISA DANIELLE</v>
          </cell>
          <cell r="C2326">
            <v>40747619</v>
          </cell>
          <cell r="D2326">
            <v>98.18</v>
          </cell>
          <cell r="E2326">
            <v>8</v>
          </cell>
          <cell r="F2326">
            <v>785.44</v>
          </cell>
        </row>
        <row r="2327">
          <cell r="A2327">
            <v>10375152</v>
          </cell>
          <cell r="B2327" t="str">
            <v>HAHN,LEWIS DIRK</v>
          </cell>
          <cell r="C2327">
            <v>40647847</v>
          </cell>
          <cell r="D2327">
            <v>154.21</v>
          </cell>
          <cell r="E2327">
            <v>24</v>
          </cell>
          <cell r="F2327">
            <v>3701.04</v>
          </cell>
        </row>
        <row r="2328">
          <cell r="A2328">
            <v>10375176</v>
          </cell>
          <cell r="B2328" t="str">
            <v>COUGHLIN,DAVID GERHARD</v>
          </cell>
          <cell r="C2328">
            <v>40647880</v>
          </cell>
          <cell r="D2328">
            <v>50.62</v>
          </cell>
          <cell r="E2328">
            <v>48</v>
          </cell>
          <cell r="F2328">
            <v>2429.7599999999998</v>
          </cell>
        </row>
        <row r="2329">
          <cell r="A2329">
            <v>10375186</v>
          </cell>
          <cell r="B2329" t="str">
            <v>STEWART,TYLER FRANCIS</v>
          </cell>
          <cell r="C2329">
            <v>40647890</v>
          </cell>
          <cell r="D2329">
            <v>107.76</v>
          </cell>
          <cell r="E2329">
            <v>8</v>
          </cell>
          <cell r="F2329">
            <v>862.08</v>
          </cell>
        </row>
        <row r="2330">
          <cell r="A2330">
            <v>10375233</v>
          </cell>
          <cell r="B2330" t="str">
            <v>ARTRIP,JOHN HENRY</v>
          </cell>
          <cell r="C2330">
            <v>40647942</v>
          </cell>
          <cell r="D2330">
            <v>113.89</v>
          </cell>
          <cell r="E2330">
            <v>8</v>
          </cell>
          <cell r="F2330">
            <v>911.12</v>
          </cell>
        </row>
        <row r="2331">
          <cell r="A2331">
            <v>10375272</v>
          </cell>
          <cell r="B2331" t="str">
            <v>DAVIDSON,PETER JOHN</v>
          </cell>
          <cell r="C2331">
            <v>40650575</v>
          </cell>
          <cell r="D2331">
            <v>72.16</v>
          </cell>
          <cell r="E2331">
            <v>8</v>
          </cell>
          <cell r="F2331">
            <v>577.28</v>
          </cell>
        </row>
        <row r="2332">
          <cell r="A2332">
            <v>10375275</v>
          </cell>
          <cell r="B2332" t="str">
            <v>BARAK,RON</v>
          </cell>
          <cell r="C2332">
            <v>40650585</v>
          </cell>
          <cell r="D2332">
            <v>75.599999999999994</v>
          </cell>
          <cell r="E2332">
            <v>8</v>
          </cell>
          <cell r="F2332">
            <v>604.79999999999995</v>
          </cell>
        </row>
        <row r="2333">
          <cell r="A2333">
            <v>10375281</v>
          </cell>
          <cell r="B2333" t="str">
            <v>CHEN,YIFANG</v>
          </cell>
          <cell r="C2333">
            <v>40650580</v>
          </cell>
          <cell r="D2333">
            <v>30.3</v>
          </cell>
          <cell r="E2333">
            <v>8</v>
          </cell>
          <cell r="F2333">
            <v>242.4</v>
          </cell>
        </row>
        <row r="2334">
          <cell r="A2334">
            <v>10375282</v>
          </cell>
          <cell r="B2334" t="str">
            <v>HOLDEN,JASON L</v>
          </cell>
          <cell r="C2334">
            <v>40650583</v>
          </cell>
          <cell r="D2334">
            <v>47.03</v>
          </cell>
          <cell r="E2334">
            <v>8</v>
          </cell>
          <cell r="F2334">
            <v>376.24</v>
          </cell>
        </row>
        <row r="2335">
          <cell r="A2335">
            <v>10375291</v>
          </cell>
          <cell r="B2335" t="str">
            <v>DAY,MICHELE ELIZABETH</v>
          </cell>
          <cell r="C2335">
            <v>40650606</v>
          </cell>
          <cell r="D2335">
            <v>60.93</v>
          </cell>
          <cell r="E2335">
            <v>16</v>
          </cell>
          <cell r="F2335">
            <v>974.88</v>
          </cell>
        </row>
        <row r="2336">
          <cell r="A2336">
            <v>10375294</v>
          </cell>
          <cell r="B2336" t="str">
            <v>DEAK,PAMELA W</v>
          </cell>
          <cell r="C2336">
            <v>40650600</v>
          </cell>
          <cell r="D2336">
            <v>120.45</v>
          </cell>
          <cell r="E2336">
            <v>8</v>
          </cell>
          <cell r="F2336">
            <v>963.6</v>
          </cell>
        </row>
        <row r="2337">
          <cell r="A2337">
            <v>10375302</v>
          </cell>
          <cell r="B2337" t="str">
            <v>DE MAIO,ANTONIO R</v>
          </cell>
          <cell r="C2337">
            <v>40650611</v>
          </cell>
          <cell r="D2337">
            <v>95.79</v>
          </cell>
          <cell r="E2337">
            <v>8</v>
          </cell>
          <cell r="F2337">
            <v>766.32</v>
          </cell>
        </row>
        <row r="2338">
          <cell r="A2338">
            <v>10375311</v>
          </cell>
          <cell r="B2338" t="str">
            <v>DEBNATH,ANJAN</v>
          </cell>
          <cell r="C2338">
            <v>40650628</v>
          </cell>
          <cell r="D2338">
            <v>51.82</v>
          </cell>
          <cell r="E2338">
            <v>24</v>
          </cell>
          <cell r="F2338">
            <v>1243.68</v>
          </cell>
        </row>
        <row r="2339">
          <cell r="A2339">
            <v>10375319</v>
          </cell>
          <cell r="B2339" t="str">
            <v>DE HOFF,PETER</v>
          </cell>
          <cell r="C2339">
            <v>40650637</v>
          </cell>
          <cell r="D2339">
            <v>27.5</v>
          </cell>
          <cell r="E2339">
            <v>8</v>
          </cell>
          <cell r="F2339">
            <v>220</v>
          </cell>
        </row>
        <row r="2340">
          <cell r="A2340">
            <v>10375332</v>
          </cell>
          <cell r="B2340" t="str">
            <v>DAZA,RAY ANTHONY MAZA</v>
          </cell>
          <cell r="C2340">
            <v>40650642</v>
          </cell>
          <cell r="D2340">
            <v>43.96</v>
          </cell>
          <cell r="E2340">
            <v>24</v>
          </cell>
          <cell r="F2340">
            <v>1055.04</v>
          </cell>
        </row>
        <row r="2341">
          <cell r="A2341">
            <v>10375347</v>
          </cell>
          <cell r="B2341" t="str">
            <v>DE LA ROSA,OXANA</v>
          </cell>
          <cell r="C2341">
            <v>40650667</v>
          </cell>
          <cell r="D2341">
            <v>39.99</v>
          </cell>
          <cell r="E2341">
            <v>8</v>
          </cell>
          <cell r="F2341">
            <v>319.92</v>
          </cell>
        </row>
        <row r="2342">
          <cell r="A2342">
            <v>10375350</v>
          </cell>
          <cell r="B2342" t="str">
            <v>DECONDE,ADAM S</v>
          </cell>
          <cell r="C2342">
            <v>40650669</v>
          </cell>
          <cell r="D2342">
            <v>91.14</v>
          </cell>
          <cell r="E2342">
            <v>8</v>
          </cell>
          <cell r="F2342">
            <v>729.12</v>
          </cell>
        </row>
        <row r="2343">
          <cell r="A2343">
            <v>10375351</v>
          </cell>
          <cell r="B2343" t="str">
            <v>DECONDE,JENNIFER BENNITT</v>
          </cell>
          <cell r="C2343">
            <v>40650671</v>
          </cell>
          <cell r="D2343">
            <v>101.55</v>
          </cell>
          <cell r="E2343">
            <v>5</v>
          </cell>
          <cell r="F2343">
            <v>507.75</v>
          </cell>
        </row>
        <row r="2344">
          <cell r="A2344">
            <v>10375351</v>
          </cell>
          <cell r="B2344" t="str">
            <v>DECONDE,JENNIFER BENNITT</v>
          </cell>
          <cell r="C2344" t="str">
            <v>(blank)</v>
          </cell>
          <cell r="D2344" t="str">
            <v>(blank)</v>
          </cell>
          <cell r="E2344">
            <v>8</v>
          </cell>
          <cell r="F2344" t="e">
            <v>#VALUE!</v>
          </cell>
        </row>
        <row r="2345">
          <cell r="A2345">
            <v>10375356</v>
          </cell>
          <cell r="B2345" t="str">
            <v>DE GUIRE,MICHELLE J</v>
          </cell>
          <cell r="C2345">
            <v>40650675</v>
          </cell>
          <cell r="D2345">
            <v>127.2</v>
          </cell>
          <cell r="E2345">
            <v>40</v>
          </cell>
          <cell r="F2345">
            <v>5088</v>
          </cell>
        </row>
        <row r="2346">
          <cell r="A2346">
            <v>10375366</v>
          </cell>
          <cell r="B2346" t="str">
            <v>DEICHAITE,IDA</v>
          </cell>
          <cell r="C2346">
            <v>40650689</v>
          </cell>
          <cell r="D2346">
            <v>79.599999999999994</v>
          </cell>
          <cell r="E2346">
            <v>24</v>
          </cell>
          <cell r="F2346">
            <v>1910.3999999999999</v>
          </cell>
        </row>
        <row r="2347">
          <cell r="A2347">
            <v>10375368</v>
          </cell>
          <cell r="B2347" t="str">
            <v>MURPHY,JODY</v>
          </cell>
          <cell r="C2347">
            <v>40650688</v>
          </cell>
          <cell r="D2347">
            <v>38.53</v>
          </cell>
          <cell r="E2347">
            <v>8</v>
          </cell>
          <cell r="F2347">
            <v>308.24</v>
          </cell>
        </row>
        <row r="2348">
          <cell r="A2348">
            <v>10375373</v>
          </cell>
          <cell r="B2348" t="str">
            <v>DELL'AQUILA,MARIE L</v>
          </cell>
          <cell r="C2348">
            <v>40650693</v>
          </cell>
          <cell r="D2348">
            <v>133.62</v>
          </cell>
          <cell r="E2348">
            <v>8</v>
          </cell>
          <cell r="F2348">
            <v>1068.96</v>
          </cell>
        </row>
        <row r="2349">
          <cell r="A2349">
            <v>10375400</v>
          </cell>
          <cell r="B2349" t="str">
            <v>DELANEY,PATRICK A</v>
          </cell>
          <cell r="C2349">
            <v>40650727</v>
          </cell>
          <cell r="D2349">
            <v>71.84</v>
          </cell>
          <cell r="E2349">
            <v>8</v>
          </cell>
          <cell r="F2349">
            <v>574.72</v>
          </cell>
        </row>
        <row r="2350">
          <cell r="A2350">
            <v>10375409</v>
          </cell>
          <cell r="B2350" t="str">
            <v>HSIAO,ALBERT</v>
          </cell>
          <cell r="C2350">
            <v>40653204</v>
          </cell>
          <cell r="D2350">
            <v>162.36000000000001</v>
          </cell>
          <cell r="E2350">
            <v>8</v>
          </cell>
          <cell r="F2350">
            <v>1298.8800000000001</v>
          </cell>
        </row>
        <row r="2351">
          <cell r="A2351">
            <v>10375417</v>
          </cell>
          <cell r="B2351" t="str">
            <v>HUANG,SHERRY</v>
          </cell>
          <cell r="C2351">
            <v>40653210</v>
          </cell>
          <cell r="D2351">
            <v>112.07</v>
          </cell>
          <cell r="E2351">
            <v>24</v>
          </cell>
          <cell r="F2351">
            <v>2689.68</v>
          </cell>
        </row>
        <row r="2352">
          <cell r="A2352">
            <v>10375420</v>
          </cell>
          <cell r="B2352" t="str">
            <v>HUANG,JEANNIE S</v>
          </cell>
          <cell r="C2352">
            <v>40653215</v>
          </cell>
          <cell r="D2352">
            <v>104.12</v>
          </cell>
          <cell r="E2352">
            <v>8</v>
          </cell>
          <cell r="F2352">
            <v>832.96</v>
          </cell>
        </row>
        <row r="2353">
          <cell r="A2353">
            <v>10375422</v>
          </cell>
          <cell r="B2353" t="str">
            <v>HUBBARD,EUSTRATIA MICHELE</v>
          </cell>
          <cell r="C2353">
            <v>40653216</v>
          </cell>
          <cell r="D2353">
            <v>75.19</v>
          </cell>
          <cell r="E2353">
            <v>8</v>
          </cell>
          <cell r="F2353">
            <v>601.52</v>
          </cell>
        </row>
        <row r="2354">
          <cell r="A2354">
            <v>10375423</v>
          </cell>
          <cell r="B2354" t="str">
            <v>HUANG,MINGXIONG</v>
          </cell>
          <cell r="C2354">
            <v>40653233</v>
          </cell>
          <cell r="D2354">
            <v>81.23</v>
          </cell>
          <cell r="E2354">
            <v>4</v>
          </cell>
          <cell r="F2354">
            <v>324.92</v>
          </cell>
        </row>
        <row r="2355">
          <cell r="A2355">
            <v>10375424</v>
          </cell>
          <cell r="B2355" t="str">
            <v>ZUNIGA,PATRICIA ELVIA</v>
          </cell>
          <cell r="C2355">
            <v>40653219</v>
          </cell>
          <cell r="D2355">
            <v>34.799999999999997</v>
          </cell>
          <cell r="E2355">
            <v>4</v>
          </cell>
          <cell r="F2355">
            <v>139.19999999999999</v>
          </cell>
        </row>
        <row r="2356">
          <cell r="A2356">
            <v>10375425</v>
          </cell>
          <cell r="B2356" t="str">
            <v>HUANG,WENDY JIA MEN</v>
          </cell>
          <cell r="C2356">
            <v>40653227</v>
          </cell>
          <cell r="D2356">
            <v>60.73</v>
          </cell>
          <cell r="E2356">
            <v>64</v>
          </cell>
          <cell r="F2356">
            <v>3886.72</v>
          </cell>
        </row>
        <row r="2357">
          <cell r="A2357">
            <v>10375437</v>
          </cell>
          <cell r="B2357" t="str">
            <v>HUEGE,STEVEN FREDRICK</v>
          </cell>
          <cell r="C2357">
            <v>40653239</v>
          </cell>
          <cell r="D2357">
            <v>89.65</v>
          </cell>
          <cell r="E2357">
            <v>5</v>
          </cell>
          <cell r="F2357">
            <v>448.25</v>
          </cell>
        </row>
        <row r="2358">
          <cell r="A2358">
            <v>10375438</v>
          </cell>
          <cell r="B2358" t="str">
            <v>HUEFNER,TOBIAS</v>
          </cell>
          <cell r="C2358">
            <v>40653230</v>
          </cell>
          <cell r="D2358">
            <v>24.31</v>
          </cell>
          <cell r="E2358">
            <v>24</v>
          </cell>
          <cell r="F2358">
            <v>583.43999999999994</v>
          </cell>
        </row>
        <row r="2359">
          <cell r="A2359">
            <v>10375444</v>
          </cell>
          <cell r="B2359" t="str">
            <v>HUFFMAN,KRISTYN B</v>
          </cell>
          <cell r="C2359">
            <v>40653242</v>
          </cell>
          <cell r="D2359">
            <v>26.96</v>
          </cell>
          <cell r="E2359">
            <v>8</v>
          </cell>
          <cell r="F2359">
            <v>215.68</v>
          </cell>
        </row>
        <row r="2360">
          <cell r="A2360">
            <v>10375451</v>
          </cell>
          <cell r="B2360" t="str">
            <v>HEAD,BRIAN PATRICK</v>
          </cell>
          <cell r="C2360">
            <v>40663974</v>
          </cell>
          <cell r="D2360">
            <v>0</v>
          </cell>
          <cell r="E2360">
            <v>4</v>
          </cell>
          <cell r="F2360">
            <v>0</v>
          </cell>
        </row>
        <row r="2361">
          <cell r="A2361">
            <v>10375452</v>
          </cell>
          <cell r="B2361" t="str">
            <v>HE,FENG</v>
          </cell>
          <cell r="C2361">
            <v>40653251</v>
          </cell>
          <cell r="D2361">
            <v>49.51</v>
          </cell>
          <cell r="E2361">
            <v>24</v>
          </cell>
          <cell r="F2361">
            <v>1188.24</v>
          </cell>
        </row>
        <row r="2362">
          <cell r="A2362">
            <v>10375455</v>
          </cell>
          <cell r="B2362" t="str">
            <v>BULLEN,ALEXANDER LIONEL</v>
          </cell>
          <cell r="C2362">
            <v>40653272</v>
          </cell>
          <cell r="D2362">
            <v>63.86</v>
          </cell>
          <cell r="E2362">
            <v>40</v>
          </cell>
          <cell r="F2362">
            <v>2554.4</v>
          </cell>
        </row>
        <row r="2363">
          <cell r="A2363">
            <v>10375460</v>
          </cell>
          <cell r="B2363" t="str">
            <v>GHAFOURI,NAZLI</v>
          </cell>
          <cell r="C2363">
            <v>40653260</v>
          </cell>
          <cell r="D2363">
            <v>71.81</v>
          </cell>
          <cell r="E2363">
            <v>5</v>
          </cell>
          <cell r="F2363">
            <v>359.05</v>
          </cell>
        </row>
        <row r="2364">
          <cell r="A2364">
            <v>10375461</v>
          </cell>
          <cell r="B2364" t="str">
            <v>HUGHES,TUDOR H</v>
          </cell>
          <cell r="C2364">
            <v>40653263</v>
          </cell>
          <cell r="D2364">
            <v>180.46</v>
          </cell>
          <cell r="E2364">
            <v>8</v>
          </cell>
          <cell r="F2364">
            <v>1443.68</v>
          </cell>
        </row>
        <row r="2365">
          <cell r="A2365">
            <v>10375462</v>
          </cell>
          <cell r="B2365" t="str">
            <v>HUGHES-AUSTIN,JAN MARIE</v>
          </cell>
          <cell r="C2365">
            <v>40653262</v>
          </cell>
          <cell r="D2365">
            <v>59.87</v>
          </cell>
          <cell r="E2365">
            <v>32</v>
          </cell>
          <cell r="F2365">
            <v>1915.84</v>
          </cell>
        </row>
        <row r="2366">
          <cell r="A2366">
            <v>10375467</v>
          </cell>
          <cell r="B2366" t="str">
            <v>HUMBER,DOUGLAS M</v>
          </cell>
          <cell r="C2366">
            <v>40653271</v>
          </cell>
          <cell r="D2366">
            <v>77.680000000000007</v>
          </cell>
          <cell r="E2366">
            <v>24</v>
          </cell>
          <cell r="F2366">
            <v>1864.3200000000002</v>
          </cell>
        </row>
        <row r="2367">
          <cell r="A2367">
            <v>10375478</v>
          </cell>
          <cell r="B2367" t="str">
            <v>HUPFELD,CHRISTOPHER J</v>
          </cell>
          <cell r="C2367">
            <v>40653282</v>
          </cell>
          <cell r="D2367">
            <v>69.78</v>
          </cell>
          <cell r="E2367">
            <v>5</v>
          </cell>
          <cell r="F2367">
            <v>348.9</v>
          </cell>
        </row>
        <row r="2368">
          <cell r="A2368">
            <v>10375479</v>
          </cell>
          <cell r="B2368" t="str">
            <v>CALLENDER,JULIA ANN</v>
          </cell>
          <cell r="C2368">
            <v>40653279</v>
          </cell>
          <cell r="D2368">
            <v>26.63</v>
          </cell>
          <cell r="E2368">
            <v>40</v>
          </cell>
          <cell r="F2368">
            <v>1065.2</v>
          </cell>
        </row>
        <row r="2369">
          <cell r="A2369">
            <v>10375487</v>
          </cell>
          <cell r="B2369" t="str">
            <v>HUSAIN,HATIM</v>
          </cell>
          <cell r="C2369">
            <v>40653294</v>
          </cell>
          <cell r="D2369">
            <v>62.64</v>
          </cell>
          <cell r="E2369">
            <v>8</v>
          </cell>
          <cell r="F2369">
            <v>501.12</v>
          </cell>
        </row>
        <row r="2370">
          <cell r="A2370">
            <v>10375500</v>
          </cell>
          <cell r="B2370" t="str">
            <v>DRAGOJEVIC,IRENA</v>
          </cell>
          <cell r="C2370">
            <v>40653306</v>
          </cell>
          <cell r="D2370">
            <v>102.63</v>
          </cell>
          <cell r="E2370">
            <v>8</v>
          </cell>
          <cell r="F2370">
            <v>821.04</v>
          </cell>
        </row>
        <row r="2371">
          <cell r="A2371">
            <v>10375511</v>
          </cell>
          <cell r="B2371" t="str">
            <v>IDEKER,TREY</v>
          </cell>
          <cell r="C2371">
            <v>40653347</v>
          </cell>
          <cell r="D2371">
            <v>166.19</v>
          </cell>
          <cell r="E2371">
            <v>16</v>
          </cell>
          <cell r="F2371">
            <v>2659.04</v>
          </cell>
        </row>
        <row r="2372">
          <cell r="A2372">
            <v>10375524</v>
          </cell>
          <cell r="B2372" t="str">
            <v>IGNACIO,CAROLINE C</v>
          </cell>
          <cell r="C2372">
            <v>40653328</v>
          </cell>
          <cell r="D2372">
            <v>45.77</v>
          </cell>
          <cell r="E2372">
            <v>8</v>
          </cell>
          <cell r="F2372">
            <v>366.16</v>
          </cell>
        </row>
        <row r="2373">
          <cell r="A2373">
            <v>10375525</v>
          </cell>
          <cell r="B2373" t="str">
            <v>IGNACIO JR.,ROMEO CASTRO</v>
          </cell>
          <cell r="C2373">
            <v>40653331</v>
          </cell>
          <cell r="D2373">
            <v>90.18</v>
          </cell>
          <cell r="E2373">
            <v>8</v>
          </cell>
          <cell r="F2373">
            <v>721.44</v>
          </cell>
        </row>
        <row r="2374">
          <cell r="A2374">
            <v>10375528</v>
          </cell>
          <cell r="B2374" t="str">
            <v>IKEDA,LYDIA CHONG</v>
          </cell>
          <cell r="C2374">
            <v>40653332</v>
          </cell>
          <cell r="D2374">
            <v>128.22</v>
          </cell>
          <cell r="E2374">
            <v>8</v>
          </cell>
          <cell r="F2374">
            <v>1025.76</v>
          </cell>
        </row>
        <row r="2375">
          <cell r="A2375">
            <v>10375529</v>
          </cell>
          <cell r="B2375" t="str">
            <v>IKEDA,TYSON SHIGERU</v>
          </cell>
          <cell r="C2375">
            <v>40653337</v>
          </cell>
          <cell r="D2375">
            <v>86.97</v>
          </cell>
          <cell r="E2375">
            <v>8</v>
          </cell>
          <cell r="F2375">
            <v>695.76</v>
          </cell>
        </row>
        <row r="2376">
          <cell r="A2376">
            <v>10375531</v>
          </cell>
          <cell r="B2376" t="str">
            <v>ILANGO,SINDANA DEVAYANI</v>
          </cell>
          <cell r="C2376">
            <v>40653336</v>
          </cell>
          <cell r="D2376">
            <v>25.65</v>
          </cell>
          <cell r="E2376">
            <v>8</v>
          </cell>
          <cell r="F2376">
            <v>205.2</v>
          </cell>
        </row>
        <row r="2377">
          <cell r="A2377">
            <v>10375533</v>
          </cell>
          <cell r="B2377" t="str">
            <v>ILFELD,BRIAN M</v>
          </cell>
          <cell r="C2377">
            <v>40653340</v>
          </cell>
          <cell r="D2377">
            <v>250.3</v>
          </cell>
          <cell r="E2377">
            <v>15.75</v>
          </cell>
          <cell r="F2377">
            <v>3942.2250000000004</v>
          </cell>
        </row>
        <row r="2378">
          <cell r="A2378">
            <v>10375537</v>
          </cell>
          <cell r="B2378" t="str">
            <v>GERWICK,WILLIAM H</v>
          </cell>
          <cell r="C2378">
            <v>40653385</v>
          </cell>
          <cell r="D2378">
            <v>179.89</v>
          </cell>
          <cell r="E2378">
            <v>24</v>
          </cell>
          <cell r="F2378">
            <v>4317.3599999999997</v>
          </cell>
        </row>
        <row r="2379">
          <cell r="A2379">
            <v>10375544</v>
          </cell>
          <cell r="B2379" t="str">
            <v>GOWDA,ASHWIN AVAREKAD</v>
          </cell>
          <cell r="C2379">
            <v>40652230</v>
          </cell>
          <cell r="D2379">
            <v>80.459999999999994</v>
          </cell>
          <cell r="E2379">
            <v>8</v>
          </cell>
          <cell r="F2379">
            <v>643.67999999999995</v>
          </cell>
        </row>
        <row r="2380">
          <cell r="A2380">
            <v>10377357</v>
          </cell>
          <cell r="B2380" t="str">
            <v>CANO,MAYRA</v>
          </cell>
          <cell r="C2380">
            <v>40666511</v>
          </cell>
          <cell r="D2380">
            <v>28.54</v>
          </cell>
          <cell r="E2380">
            <v>8</v>
          </cell>
          <cell r="F2380">
            <v>228.32</v>
          </cell>
        </row>
        <row r="2381">
          <cell r="A2381">
            <v>10377357</v>
          </cell>
          <cell r="B2381" t="str">
            <v>CANO,MAYRA</v>
          </cell>
          <cell r="C2381">
            <v>40719242</v>
          </cell>
          <cell r="D2381">
            <v>25.39</v>
          </cell>
          <cell r="E2381">
            <v>8</v>
          </cell>
          <cell r="F2381">
            <v>203.12</v>
          </cell>
        </row>
        <row r="2382">
          <cell r="A2382">
            <v>10377383</v>
          </cell>
          <cell r="B2382" t="str">
            <v>BAMBURG,KATHLEEN MALIA</v>
          </cell>
          <cell r="C2382">
            <v>40665862</v>
          </cell>
          <cell r="D2382">
            <v>41.91</v>
          </cell>
          <cell r="E2382">
            <v>8</v>
          </cell>
          <cell r="F2382">
            <v>335.28</v>
          </cell>
        </row>
        <row r="2383">
          <cell r="A2383">
            <v>10377471</v>
          </cell>
          <cell r="B2383" t="str">
            <v>GONZALEZ,MARYBEL ROBLEDO</v>
          </cell>
          <cell r="C2383">
            <v>40737093</v>
          </cell>
          <cell r="D2383">
            <v>27.52</v>
          </cell>
          <cell r="E2383">
            <v>16</v>
          </cell>
          <cell r="F2383">
            <v>440.32</v>
          </cell>
        </row>
        <row r="2384">
          <cell r="A2384">
            <v>10399227</v>
          </cell>
          <cell r="B2384" t="str">
            <v>ESPEJO,MARISSA</v>
          </cell>
          <cell r="C2384">
            <v>40701466</v>
          </cell>
          <cell r="D2384">
            <v>71.61</v>
          </cell>
          <cell r="E2384">
            <v>176.75</v>
          </cell>
          <cell r="F2384">
            <v>12657.067499999999</v>
          </cell>
        </row>
        <row r="2385">
          <cell r="A2385">
            <v>10400128</v>
          </cell>
          <cell r="B2385" t="str">
            <v>MATEO,MEGAN GLIDEWELL</v>
          </cell>
          <cell r="C2385">
            <v>40696382</v>
          </cell>
          <cell r="D2385">
            <v>30.03</v>
          </cell>
          <cell r="E2385">
            <v>176</v>
          </cell>
          <cell r="F2385">
            <v>5285.2800000000007</v>
          </cell>
        </row>
        <row r="2386">
          <cell r="A2386">
            <v>10400171</v>
          </cell>
          <cell r="B2386" t="str">
            <v>LINK,COLE D</v>
          </cell>
          <cell r="C2386">
            <v>40692870</v>
          </cell>
          <cell r="D2386">
            <v>13.5</v>
          </cell>
          <cell r="E2386">
            <v>21.75</v>
          </cell>
          <cell r="F2386">
            <v>293.625</v>
          </cell>
        </row>
        <row r="2387">
          <cell r="A2387">
            <v>10400218</v>
          </cell>
          <cell r="B2387" t="str">
            <v>FONSECA,AYDEN G</v>
          </cell>
          <cell r="C2387">
            <v>40692943</v>
          </cell>
          <cell r="D2387">
            <v>23.34</v>
          </cell>
          <cell r="E2387">
            <v>176</v>
          </cell>
          <cell r="F2387">
            <v>4107.84</v>
          </cell>
        </row>
        <row r="2388">
          <cell r="A2388">
            <v>10400227</v>
          </cell>
          <cell r="B2388" t="str">
            <v>MUELLER,JASMINE ROSE</v>
          </cell>
          <cell r="C2388">
            <v>40692946</v>
          </cell>
          <cell r="D2388">
            <v>23.34</v>
          </cell>
          <cell r="E2388">
            <v>184</v>
          </cell>
          <cell r="F2388">
            <v>4294.5600000000004</v>
          </cell>
        </row>
        <row r="2389">
          <cell r="A2389">
            <v>10400260</v>
          </cell>
          <cell r="B2389" t="str">
            <v>CHI,LIGUO</v>
          </cell>
          <cell r="C2389">
            <v>40695513</v>
          </cell>
          <cell r="D2389">
            <v>27.22</v>
          </cell>
          <cell r="E2389">
            <v>112</v>
          </cell>
          <cell r="F2389">
            <v>3048.64</v>
          </cell>
        </row>
        <row r="2390">
          <cell r="A2390">
            <v>10400268</v>
          </cell>
          <cell r="B2390" t="str">
            <v>ROMERO,MARIANA DA COSTA</v>
          </cell>
          <cell r="C2390">
            <v>40695515</v>
          </cell>
          <cell r="D2390">
            <v>25.06</v>
          </cell>
          <cell r="E2390">
            <v>176</v>
          </cell>
          <cell r="F2390">
            <v>4410.5599999999995</v>
          </cell>
        </row>
        <row r="2391">
          <cell r="A2391">
            <v>10400383</v>
          </cell>
          <cell r="B2391" t="str">
            <v>YOUNG,SARAH JILL</v>
          </cell>
          <cell r="C2391">
            <v>40696660</v>
          </cell>
          <cell r="D2391">
            <v>23.96</v>
          </cell>
          <cell r="E2391">
            <v>196.25</v>
          </cell>
          <cell r="F2391">
            <v>4702.1500000000005</v>
          </cell>
        </row>
        <row r="2392">
          <cell r="A2392">
            <v>10400448</v>
          </cell>
          <cell r="B2392" t="str">
            <v>GONZALEZ,NAILEA E</v>
          </cell>
          <cell r="C2392">
            <v>40693322</v>
          </cell>
          <cell r="D2392">
            <v>17.52</v>
          </cell>
          <cell r="E2392">
            <v>176</v>
          </cell>
          <cell r="F2392">
            <v>3083.52</v>
          </cell>
        </row>
        <row r="2393">
          <cell r="A2393">
            <v>10400449</v>
          </cell>
          <cell r="B2393" t="str">
            <v>GUEVARA,JAMES ALFRED</v>
          </cell>
          <cell r="C2393">
            <v>40693320</v>
          </cell>
          <cell r="D2393">
            <v>23.95</v>
          </cell>
          <cell r="E2393">
            <v>176</v>
          </cell>
          <cell r="F2393">
            <v>4215.2</v>
          </cell>
        </row>
        <row r="2394">
          <cell r="A2394">
            <v>10400450</v>
          </cell>
          <cell r="B2394" t="str">
            <v>SCHWARTZ,JOCELYN BAILEY</v>
          </cell>
          <cell r="C2394">
            <v>40738525</v>
          </cell>
          <cell r="D2394">
            <v>28.14</v>
          </cell>
          <cell r="E2394">
            <v>7</v>
          </cell>
          <cell r="F2394">
            <v>196.98000000000002</v>
          </cell>
        </row>
        <row r="2395">
          <cell r="A2395">
            <v>10400599</v>
          </cell>
          <cell r="B2395" t="str">
            <v>PATEL,LUCAS NOAH</v>
          </cell>
          <cell r="C2395">
            <v>40688369</v>
          </cell>
          <cell r="D2395">
            <v>23.42</v>
          </cell>
          <cell r="E2395">
            <v>38</v>
          </cell>
          <cell r="F2395">
            <v>889.96</v>
          </cell>
        </row>
        <row r="2396">
          <cell r="A2396">
            <v>10400640</v>
          </cell>
          <cell r="B2396" t="str">
            <v>GUPTA,PURVA</v>
          </cell>
          <cell r="C2396">
            <v>40688422</v>
          </cell>
          <cell r="D2396">
            <v>28.6</v>
          </cell>
          <cell r="E2396">
            <v>184</v>
          </cell>
          <cell r="F2396">
            <v>5262.4000000000005</v>
          </cell>
        </row>
        <row r="2397">
          <cell r="A2397">
            <v>10400645</v>
          </cell>
          <cell r="B2397" t="str">
            <v>PHAM,JESSICA HANH</v>
          </cell>
          <cell r="C2397">
            <v>40688428</v>
          </cell>
          <cell r="D2397">
            <v>26.44</v>
          </cell>
          <cell r="E2397">
            <v>176</v>
          </cell>
          <cell r="F2397">
            <v>4653.4400000000005</v>
          </cell>
        </row>
        <row r="2398">
          <cell r="A2398">
            <v>10400659</v>
          </cell>
          <cell r="B2398" t="str">
            <v>BEEBE,ELISHA ZOE</v>
          </cell>
          <cell r="C2398">
            <v>40688436</v>
          </cell>
          <cell r="D2398">
            <v>17.52</v>
          </cell>
          <cell r="E2398">
            <v>176</v>
          </cell>
          <cell r="F2398">
            <v>3083.52</v>
          </cell>
        </row>
        <row r="2399">
          <cell r="A2399">
            <v>10400660</v>
          </cell>
          <cell r="B2399" t="str">
            <v>LEE,CALVIN KAING</v>
          </cell>
          <cell r="C2399">
            <v>40688438</v>
          </cell>
          <cell r="D2399">
            <v>23.34</v>
          </cell>
          <cell r="E2399">
            <v>190</v>
          </cell>
          <cell r="F2399">
            <v>4434.6000000000004</v>
          </cell>
        </row>
        <row r="2400">
          <cell r="A2400">
            <v>10400665</v>
          </cell>
          <cell r="B2400" t="str">
            <v>AUGHINBAUGH,LAURA ANN</v>
          </cell>
          <cell r="C2400">
            <v>40688448</v>
          </cell>
          <cell r="D2400">
            <v>89.32</v>
          </cell>
          <cell r="E2400">
            <v>184</v>
          </cell>
          <cell r="F2400">
            <v>16434.879999999997</v>
          </cell>
        </row>
        <row r="2401">
          <cell r="A2401">
            <v>10400666</v>
          </cell>
          <cell r="B2401" t="str">
            <v>HAYS,CHELSEA CORINNE</v>
          </cell>
          <cell r="C2401">
            <v>40688441</v>
          </cell>
          <cell r="D2401">
            <v>24.32</v>
          </cell>
          <cell r="E2401">
            <v>10</v>
          </cell>
          <cell r="F2401">
            <v>243.2</v>
          </cell>
        </row>
        <row r="2402">
          <cell r="A2402">
            <v>10400666</v>
          </cell>
          <cell r="B2402" t="str">
            <v>HAYS,CHELSEA CORINNE</v>
          </cell>
          <cell r="C2402">
            <v>40688441</v>
          </cell>
          <cell r="D2402">
            <v>26.63</v>
          </cell>
          <cell r="E2402">
            <v>30</v>
          </cell>
          <cell r="F2402">
            <v>798.9</v>
          </cell>
        </row>
        <row r="2403">
          <cell r="A2403">
            <v>10400689</v>
          </cell>
          <cell r="B2403" t="str">
            <v>FLORES,COLLEEN NGOC</v>
          </cell>
          <cell r="C2403">
            <v>40688469</v>
          </cell>
          <cell r="D2403">
            <v>23.96</v>
          </cell>
          <cell r="E2403">
            <v>176</v>
          </cell>
          <cell r="F2403">
            <v>4216.96</v>
          </cell>
        </row>
        <row r="2404">
          <cell r="A2404">
            <v>10400706</v>
          </cell>
          <cell r="B2404" t="str">
            <v>LU,SUN SUN</v>
          </cell>
          <cell r="C2404">
            <v>40695568</v>
          </cell>
          <cell r="D2404">
            <v>17</v>
          </cell>
          <cell r="E2404">
            <v>54.25</v>
          </cell>
          <cell r="F2404">
            <v>922.25</v>
          </cell>
        </row>
        <row r="2405">
          <cell r="A2405">
            <v>10400706</v>
          </cell>
          <cell r="B2405" t="str">
            <v>LU,SUN SUN</v>
          </cell>
          <cell r="C2405">
            <v>40695568</v>
          </cell>
          <cell r="D2405">
            <v>20.399999999999999</v>
          </cell>
          <cell r="E2405">
            <v>34</v>
          </cell>
          <cell r="F2405">
            <v>693.59999999999991</v>
          </cell>
        </row>
        <row r="2406">
          <cell r="A2406">
            <v>10400706</v>
          </cell>
          <cell r="B2406" t="str">
            <v>LU,SUN SUN</v>
          </cell>
          <cell r="C2406" t="str">
            <v>(blank)</v>
          </cell>
          <cell r="D2406" t="str">
            <v>(blank)</v>
          </cell>
          <cell r="E2406">
            <v>23.5</v>
          </cell>
          <cell r="F2406" t="e">
            <v>#VALUE!</v>
          </cell>
        </row>
        <row r="2407">
          <cell r="A2407">
            <v>10400736</v>
          </cell>
          <cell r="B2407" t="str">
            <v>ALLEN,DALE CONNOR</v>
          </cell>
          <cell r="C2407">
            <v>40695909</v>
          </cell>
          <cell r="D2407">
            <v>21.34</v>
          </cell>
          <cell r="E2407">
            <v>122</v>
          </cell>
          <cell r="F2407">
            <v>2603.48</v>
          </cell>
        </row>
        <row r="2408">
          <cell r="A2408">
            <v>10400737</v>
          </cell>
          <cell r="B2408" t="str">
            <v>JONES,JENNY ANN</v>
          </cell>
          <cell r="C2408">
            <v>40695898</v>
          </cell>
          <cell r="D2408">
            <v>30.56</v>
          </cell>
          <cell r="E2408">
            <v>176</v>
          </cell>
          <cell r="F2408">
            <v>5378.5599999999995</v>
          </cell>
        </row>
        <row r="2409">
          <cell r="A2409">
            <v>10400759</v>
          </cell>
          <cell r="B2409" t="str">
            <v>PATEL,SHEFALI A</v>
          </cell>
          <cell r="C2409">
            <v>40695927</v>
          </cell>
          <cell r="D2409">
            <v>23.95</v>
          </cell>
          <cell r="E2409">
            <v>112</v>
          </cell>
          <cell r="F2409">
            <v>2682.4</v>
          </cell>
        </row>
        <row r="2410">
          <cell r="A2410">
            <v>10400785</v>
          </cell>
          <cell r="B2410" t="str">
            <v>SILVA,JULIA MARIE</v>
          </cell>
          <cell r="C2410">
            <v>40695953</v>
          </cell>
          <cell r="D2410">
            <v>13.5</v>
          </cell>
          <cell r="E2410">
            <v>58.5</v>
          </cell>
          <cell r="F2410">
            <v>789.75</v>
          </cell>
        </row>
        <row r="2411">
          <cell r="A2411">
            <v>10400787</v>
          </cell>
          <cell r="B2411" t="str">
            <v>GONZALEZ JR.,JOSE LUIS</v>
          </cell>
          <cell r="C2411">
            <v>40695959</v>
          </cell>
          <cell r="D2411">
            <v>18.739999999999998</v>
          </cell>
          <cell r="E2411">
            <v>117</v>
          </cell>
          <cell r="F2411">
            <v>2192.58</v>
          </cell>
        </row>
        <row r="2412">
          <cell r="A2412">
            <v>10400797</v>
          </cell>
          <cell r="B2412" t="str">
            <v>VASQUEZ,MARY GRACE MONTEMAYOR</v>
          </cell>
          <cell r="C2412">
            <v>40695968</v>
          </cell>
          <cell r="D2412">
            <v>29.22</v>
          </cell>
          <cell r="E2412">
            <v>176</v>
          </cell>
          <cell r="F2412">
            <v>5142.7199999999993</v>
          </cell>
        </row>
        <row r="2413">
          <cell r="A2413">
            <v>10400805</v>
          </cell>
          <cell r="B2413" t="str">
            <v>DAI,JASON</v>
          </cell>
          <cell r="C2413">
            <v>40690455</v>
          </cell>
          <cell r="D2413">
            <v>13.5</v>
          </cell>
          <cell r="E2413">
            <v>122.25</v>
          </cell>
          <cell r="F2413">
            <v>1650.375</v>
          </cell>
        </row>
        <row r="2414">
          <cell r="A2414">
            <v>10400822</v>
          </cell>
          <cell r="B2414" t="str">
            <v>NGUYEN,JUSTIN VIET</v>
          </cell>
          <cell r="C2414">
            <v>40690482</v>
          </cell>
          <cell r="D2414">
            <v>13.5</v>
          </cell>
          <cell r="E2414">
            <v>19.75</v>
          </cell>
          <cell r="F2414">
            <v>266.625</v>
          </cell>
        </row>
        <row r="2415">
          <cell r="A2415">
            <v>10400850</v>
          </cell>
          <cell r="B2415" t="str">
            <v>DANG,VIVIAN N</v>
          </cell>
          <cell r="C2415">
            <v>40688489</v>
          </cell>
          <cell r="D2415">
            <v>21.19</v>
          </cell>
          <cell r="E2415">
            <v>32</v>
          </cell>
          <cell r="F2415">
            <v>678.08</v>
          </cell>
        </row>
        <row r="2416">
          <cell r="A2416">
            <v>10400850</v>
          </cell>
          <cell r="B2416" t="str">
            <v>DANG,VIVIAN N</v>
          </cell>
          <cell r="C2416">
            <v>40688489</v>
          </cell>
          <cell r="D2416">
            <v>24.48</v>
          </cell>
          <cell r="E2416">
            <v>144</v>
          </cell>
          <cell r="F2416">
            <v>3525.12</v>
          </cell>
        </row>
        <row r="2417">
          <cell r="A2417">
            <v>10400884</v>
          </cell>
          <cell r="B2417" t="str">
            <v>MORENO,MANUEL A</v>
          </cell>
          <cell r="C2417">
            <v>40688528</v>
          </cell>
          <cell r="D2417">
            <v>70.19</v>
          </cell>
          <cell r="E2417">
            <v>174</v>
          </cell>
          <cell r="F2417">
            <v>12213.06</v>
          </cell>
        </row>
        <row r="2418">
          <cell r="A2418">
            <v>10400931</v>
          </cell>
          <cell r="B2418" t="str">
            <v>ANDERSON,DAYLIN</v>
          </cell>
          <cell r="C2418">
            <v>40688583</v>
          </cell>
          <cell r="D2418">
            <v>28.14</v>
          </cell>
          <cell r="E2418">
            <v>176</v>
          </cell>
          <cell r="F2418">
            <v>4952.6400000000003</v>
          </cell>
        </row>
        <row r="2419">
          <cell r="A2419">
            <v>10400952</v>
          </cell>
          <cell r="B2419" t="str">
            <v>HUANG,LINA SIRUI</v>
          </cell>
          <cell r="C2419">
            <v>40688608</v>
          </cell>
          <cell r="D2419">
            <v>23.34</v>
          </cell>
          <cell r="E2419">
            <v>61</v>
          </cell>
          <cell r="F2419">
            <v>1423.74</v>
          </cell>
        </row>
        <row r="2420">
          <cell r="A2420">
            <v>10400979</v>
          </cell>
          <cell r="B2420" t="str">
            <v>BAINTO,EMELIA VILLAROS</v>
          </cell>
          <cell r="C2420">
            <v>40688638</v>
          </cell>
          <cell r="D2420">
            <v>24.25</v>
          </cell>
          <cell r="E2420">
            <v>176</v>
          </cell>
          <cell r="F2420">
            <v>4268</v>
          </cell>
        </row>
        <row r="2421">
          <cell r="A2421">
            <v>10401011</v>
          </cell>
          <cell r="B2421" t="str">
            <v>DO,ARYANNE VINH-THUONG</v>
          </cell>
          <cell r="C2421">
            <v>40693743</v>
          </cell>
          <cell r="D2421">
            <v>13.5</v>
          </cell>
          <cell r="E2421">
            <v>4.5</v>
          </cell>
          <cell r="F2421">
            <v>60.75</v>
          </cell>
        </row>
        <row r="2422">
          <cell r="A2422">
            <v>10401011</v>
          </cell>
          <cell r="B2422" t="str">
            <v>DO,ARYANNE VINH-THUONG</v>
          </cell>
          <cell r="C2422">
            <v>40734991</v>
          </cell>
          <cell r="D2422">
            <v>19.39</v>
          </cell>
          <cell r="E2422">
            <v>55.75</v>
          </cell>
          <cell r="F2422">
            <v>1080.9925000000001</v>
          </cell>
        </row>
        <row r="2423">
          <cell r="A2423">
            <v>10401029</v>
          </cell>
          <cell r="B2423" t="str">
            <v>CHANG,STEPHEN SUE-YOUNG</v>
          </cell>
          <cell r="C2423">
            <v>40693765</v>
          </cell>
          <cell r="D2423">
            <v>18.2</v>
          </cell>
          <cell r="E2423">
            <v>176</v>
          </cell>
          <cell r="F2423">
            <v>3203.2</v>
          </cell>
        </row>
        <row r="2424">
          <cell r="A2424">
            <v>10401055</v>
          </cell>
          <cell r="B2424" t="str">
            <v>PAGE,ARIANA ABIGAIL</v>
          </cell>
          <cell r="C2424">
            <v>40665756</v>
          </cell>
          <cell r="D2424">
            <v>23.34</v>
          </cell>
          <cell r="E2424">
            <v>180</v>
          </cell>
          <cell r="F2424">
            <v>4201.2</v>
          </cell>
        </row>
        <row r="2425">
          <cell r="A2425">
            <v>10401146</v>
          </cell>
          <cell r="B2425" t="str">
            <v>AZMOON,PARDIS</v>
          </cell>
          <cell r="C2425">
            <v>40688660</v>
          </cell>
          <cell r="D2425">
            <v>26.98</v>
          </cell>
          <cell r="E2425">
            <v>184.5</v>
          </cell>
          <cell r="F2425">
            <v>4977.8100000000004</v>
          </cell>
        </row>
        <row r="2426">
          <cell r="A2426">
            <v>10401154</v>
          </cell>
          <cell r="B2426" t="str">
            <v>SOTO,ROBIN</v>
          </cell>
          <cell r="C2426">
            <v>40688668</v>
          </cell>
          <cell r="D2426">
            <v>82.25</v>
          </cell>
          <cell r="E2426">
            <v>176</v>
          </cell>
          <cell r="F2426">
            <v>14476</v>
          </cell>
        </row>
        <row r="2427">
          <cell r="A2427">
            <v>10401173</v>
          </cell>
          <cell r="B2427" t="str">
            <v>SHAPIRO,RACHEL</v>
          </cell>
          <cell r="C2427">
            <v>40688694</v>
          </cell>
          <cell r="D2427">
            <v>70.2</v>
          </cell>
          <cell r="E2427">
            <v>195</v>
          </cell>
          <cell r="F2427">
            <v>13689</v>
          </cell>
        </row>
        <row r="2428">
          <cell r="A2428">
            <v>10401212</v>
          </cell>
          <cell r="B2428" t="str">
            <v>BARKER,LAUREN H</v>
          </cell>
          <cell r="C2428">
            <v>40688736</v>
          </cell>
          <cell r="D2428">
            <v>24.91</v>
          </cell>
          <cell r="E2428">
            <v>176</v>
          </cell>
          <cell r="F2428">
            <v>4384.16</v>
          </cell>
        </row>
        <row r="2429">
          <cell r="A2429">
            <v>10401294</v>
          </cell>
          <cell r="B2429" t="str">
            <v>RAO,JUN XIAN</v>
          </cell>
          <cell r="C2429">
            <v>40694197</v>
          </cell>
          <cell r="D2429">
            <v>15.58</v>
          </cell>
          <cell r="E2429">
            <v>60</v>
          </cell>
          <cell r="F2429">
            <v>934.8</v>
          </cell>
        </row>
        <row r="2430">
          <cell r="A2430">
            <v>10401322</v>
          </cell>
          <cell r="B2430" t="str">
            <v>BARNET KELLY,CAROLINE</v>
          </cell>
          <cell r="C2430">
            <v>40694560</v>
          </cell>
          <cell r="D2430">
            <v>23.88</v>
          </cell>
          <cell r="E2430">
            <v>176</v>
          </cell>
          <cell r="F2430">
            <v>4202.88</v>
          </cell>
        </row>
        <row r="2431">
          <cell r="A2431">
            <v>10401335</v>
          </cell>
          <cell r="B2431" t="str">
            <v>PHAM,BENJAMIN KHOI</v>
          </cell>
          <cell r="C2431">
            <v>40694587</v>
          </cell>
          <cell r="D2431">
            <v>14</v>
          </cell>
          <cell r="E2431">
            <v>60</v>
          </cell>
          <cell r="F2431">
            <v>840</v>
          </cell>
        </row>
        <row r="2432">
          <cell r="A2432">
            <v>10401431</v>
          </cell>
          <cell r="B2432" t="str">
            <v>ZHANG,JIEYU</v>
          </cell>
          <cell r="C2432">
            <v>40688829</v>
          </cell>
          <cell r="D2432">
            <v>25.41</v>
          </cell>
          <cell r="E2432">
            <v>184</v>
          </cell>
          <cell r="F2432">
            <v>4675.4399999999996</v>
          </cell>
        </row>
        <row r="2433">
          <cell r="A2433">
            <v>10401432</v>
          </cell>
          <cell r="B2433" t="str">
            <v>TORRES,ALYSSA N</v>
          </cell>
          <cell r="C2433">
            <v>40688830</v>
          </cell>
          <cell r="D2433">
            <v>19.77</v>
          </cell>
          <cell r="E2433">
            <v>150</v>
          </cell>
          <cell r="F2433">
            <v>2965.5</v>
          </cell>
        </row>
        <row r="2434">
          <cell r="A2434">
            <v>10401476</v>
          </cell>
          <cell r="B2434" t="str">
            <v>PARK,SHARON H</v>
          </cell>
          <cell r="C2434">
            <v>40688895</v>
          </cell>
          <cell r="D2434">
            <v>24.67</v>
          </cell>
          <cell r="E2434">
            <v>176</v>
          </cell>
          <cell r="F2434">
            <v>4341.92</v>
          </cell>
        </row>
        <row r="2435">
          <cell r="A2435">
            <v>10401484</v>
          </cell>
          <cell r="B2435" t="str">
            <v>CHIN,AUSTIN Y</v>
          </cell>
          <cell r="C2435">
            <v>40688893</v>
          </cell>
          <cell r="D2435">
            <v>23.34</v>
          </cell>
          <cell r="E2435">
            <v>69</v>
          </cell>
          <cell r="F2435">
            <v>1610.46</v>
          </cell>
        </row>
        <row r="2436">
          <cell r="A2436">
            <v>10401540</v>
          </cell>
          <cell r="B2436" t="str">
            <v>CHAVEZ,BRYAN</v>
          </cell>
          <cell r="C2436">
            <v>40688959</v>
          </cell>
          <cell r="D2436">
            <v>13.5</v>
          </cell>
          <cell r="E2436">
            <v>4</v>
          </cell>
          <cell r="F2436">
            <v>54</v>
          </cell>
        </row>
        <row r="2437">
          <cell r="A2437">
            <v>10401544</v>
          </cell>
          <cell r="B2437" t="str">
            <v>CABRERA,JODY TORI ORTALEZA</v>
          </cell>
          <cell r="C2437">
            <v>40688954</v>
          </cell>
          <cell r="D2437">
            <v>19.39</v>
          </cell>
          <cell r="E2437">
            <v>182.75</v>
          </cell>
          <cell r="F2437">
            <v>3543.5225</v>
          </cell>
        </row>
        <row r="2438">
          <cell r="A2438">
            <v>10401552</v>
          </cell>
          <cell r="B2438" t="str">
            <v>DAO,KHOI LE MINH</v>
          </cell>
          <cell r="C2438">
            <v>40688958</v>
          </cell>
          <cell r="D2438">
            <v>19.39</v>
          </cell>
          <cell r="E2438">
            <v>201.5</v>
          </cell>
          <cell r="F2438">
            <v>3907.085</v>
          </cell>
        </row>
        <row r="2439">
          <cell r="A2439">
            <v>10401571</v>
          </cell>
          <cell r="B2439" t="str">
            <v>GONZALEZ,ALEX</v>
          </cell>
          <cell r="C2439">
            <v>40695000</v>
          </cell>
          <cell r="D2439">
            <v>19.39</v>
          </cell>
          <cell r="E2439">
            <v>171</v>
          </cell>
          <cell r="F2439">
            <v>3315.69</v>
          </cell>
        </row>
        <row r="2440">
          <cell r="A2440">
            <v>10401672</v>
          </cell>
          <cell r="B2440" t="str">
            <v>ZHOU,ZHIXUAN</v>
          </cell>
          <cell r="C2440">
            <v>40712349</v>
          </cell>
          <cell r="D2440">
            <v>25.41</v>
          </cell>
          <cell r="E2440">
            <v>42</v>
          </cell>
          <cell r="F2440">
            <v>1067.22</v>
          </cell>
        </row>
        <row r="2441">
          <cell r="A2441">
            <v>10401728</v>
          </cell>
          <cell r="B2441" t="str">
            <v>PASCUAL,PHILIP LEO</v>
          </cell>
          <cell r="C2441">
            <v>40689019</v>
          </cell>
          <cell r="D2441">
            <v>23.34</v>
          </cell>
          <cell r="E2441">
            <v>176</v>
          </cell>
          <cell r="F2441">
            <v>4107.84</v>
          </cell>
        </row>
        <row r="2442">
          <cell r="A2442">
            <v>10401745</v>
          </cell>
          <cell r="B2442" t="str">
            <v>OWENS,TJA C</v>
          </cell>
          <cell r="C2442">
            <v>40689023</v>
          </cell>
          <cell r="D2442">
            <v>19.39</v>
          </cell>
          <cell r="E2442">
            <v>5.5</v>
          </cell>
          <cell r="F2442">
            <v>106.64500000000001</v>
          </cell>
        </row>
        <row r="2443">
          <cell r="A2443">
            <v>10401746</v>
          </cell>
          <cell r="B2443" t="str">
            <v>LARSON,ALAN</v>
          </cell>
          <cell r="C2443">
            <v>40689020</v>
          </cell>
          <cell r="D2443">
            <v>25.38</v>
          </cell>
          <cell r="E2443">
            <v>184</v>
          </cell>
          <cell r="F2443">
            <v>4669.92</v>
          </cell>
        </row>
        <row r="2444">
          <cell r="A2444">
            <v>10401785</v>
          </cell>
          <cell r="B2444" t="str">
            <v>KIM,ELEANOR SUE-AH</v>
          </cell>
          <cell r="C2444">
            <v>40665435</v>
          </cell>
          <cell r="D2444">
            <v>23.34</v>
          </cell>
          <cell r="E2444">
            <v>72</v>
          </cell>
          <cell r="F2444">
            <v>1680.48</v>
          </cell>
        </row>
        <row r="2445">
          <cell r="A2445">
            <v>10401785</v>
          </cell>
          <cell r="B2445" t="str">
            <v>KIM,ELEANOR SUE-AH</v>
          </cell>
          <cell r="C2445" t="str">
            <v>(blank)</v>
          </cell>
          <cell r="D2445" t="str">
            <v>(blank)</v>
          </cell>
          <cell r="E2445">
            <v>62</v>
          </cell>
          <cell r="F2445" t="e">
            <v>#VALUE!</v>
          </cell>
        </row>
        <row r="2446">
          <cell r="A2446">
            <v>10401789</v>
          </cell>
          <cell r="B2446" t="str">
            <v>RAMIREZ,NORA TERESA</v>
          </cell>
          <cell r="C2446">
            <v>40689088</v>
          </cell>
          <cell r="D2446">
            <v>23.34</v>
          </cell>
          <cell r="E2446">
            <v>184</v>
          </cell>
          <cell r="F2446">
            <v>4294.5600000000004</v>
          </cell>
        </row>
        <row r="2447">
          <cell r="A2447">
            <v>10401816</v>
          </cell>
          <cell r="B2447" t="str">
            <v>MAGANA,CHRISTOPHER REY</v>
          </cell>
          <cell r="C2447">
            <v>40689131</v>
          </cell>
          <cell r="D2447">
            <v>13.5</v>
          </cell>
          <cell r="E2447">
            <v>24</v>
          </cell>
          <cell r="F2447">
            <v>324</v>
          </cell>
        </row>
        <row r="2448">
          <cell r="A2448">
            <v>10401816</v>
          </cell>
          <cell r="B2448" t="str">
            <v>MAGANA,CHRISTOPHER REY</v>
          </cell>
          <cell r="C2448">
            <v>40689132</v>
          </cell>
          <cell r="D2448">
            <v>20</v>
          </cell>
          <cell r="E2448">
            <v>28</v>
          </cell>
          <cell r="F2448">
            <v>560</v>
          </cell>
        </row>
        <row r="2449">
          <cell r="A2449">
            <v>10401816</v>
          </cell>
          <cell r="B2449" t="str">
            <v>MAGANA,CHRISTOPHER REY</v>
          </cell>
          <cell r="C2449" t="str">
            <v>(blank)</v>
          </cell>
          <cell r="D2449" t="str">
            <v>(blank)</v>
          </cell>
          <cell r="E2449">
            <v>23</v>
          </cell>
          <cell r="F2449" t="e">
            <v>#VALUE!</v>
          </cell>
        </row>
        <row r="2450">
          <cell r="A2450">
            <v>10401923</v>
          </cell>
          <cell r="B2450" t="str">
            <v>GUO,XIAOHUI</v>
          </cell>
          <cell r="C2450">
            <v>40695795</v>
          </cell>
          <cell r="D2450">
            <v>25.5</v>
          </cell>
          <cell r="E2450">
            <v>176</v>
          </cell>
          <cell r="F2450">
            <v>4488</v>
          </cell>
        </row>
        <row r="2451">
          <cell r="A2451">
            <v>10401946</v>
          </cell>
          <cell r="B2451" t="str">
            <v>YU,XINZE</v>
          </cell>
          <cell r="C2451">
            <v>40695820</v>
          </cell>
          <cell r="D2451">
            <v>23.34</v>
          </cell>
          <cell r="E2451">
            <v>176</v>
          </cell>
          <cell r="F2451">
            <v>4107.84</v>
          </cell>
        </row>
        <row r="2452">
          <cell r="A2452">
            <v>10401987</v>
          </cell>
          <cell r="B2452" t="str">
            <v>DIEP,SHARLENE T</v>
          </cell>
          <cell r="C2452">
            <v>40695886</v>
          </cell>
          <cell r="D2452">
            <v>13.5</v>
          </cell>
          <cell r="E2452">
            <v>9</v>
          </cell>
          <cell r="F2452">
            <v>121.5</v>
          </cell>
        </row>
        <row r="2453">
          <cell r="A2453">
            <v>10401987</v>
          </cell>
          <cell r="B2453" t="str">
            <v>DIEP,SHARLENE T</v>
          </cell>
          <cell r="C2453">
            <v>40695887</v>
          </cell>
          <cell r="D2453">
            <v>13.5</v>
          </cell>
          <cell r="E2453">
            <v>21.25</v>
          </cell>
          <cell r="F2453">
            <v>286.875</v>
          </cell>
        </row>
        <row r="2454">
          <cell r="A2454">
            <v>10401987</v>
          </cell>
          <cell r="B2454" t="str">
            <v>DIEP,SHARLENE T</v>
          </cell>
          <cell r="C2454" t="str">
            <v>(blank)</v>
          </cell>
          <cell r="D2454" t="str">
            <v>(blank)</v>
          </cell>
          <cell r="E2454">
            <v>34.5</v>
          </cell>
          <cell r="F2454" t="e">
            <v>#VALUE!</v>
          </cell>
        </row>
        <row r="2455">
          <cell r="A2455">
            <v>10402010</v>
          </cell>
          <cell r="B2455" t="str">
            <v>WU,BENSON</v>
          </cell>
          <cell r="C2455">
            <v>40689163</v>
          </cell>
          <cell r="D2455">
            <v>24</v>
          </cell>
          <cell r="E2455">
            <v>176</v>
          </cell>
          <cell r="F2455">
            <v>4224</v>
          </cell>
        </row>
        <row r="2456">
          <cell r="A2456">
            <v>10402067</v>
          </cell>
          <cell r="B2456" t="str">
            <v>KIM,FORREST D</v>
          </cell>
          <cell r="C2456">
            <v>40689229</v>
          </cell>
          <cell r="D2456">
            <v>29.81</v>
          </cell>
          <cell r="E2456">
            <v>176</v>
          </cell>
          <cell r="F2456">
            <v>5246.5599999999995</v>
          </cell>
        </row>
        <row r="2457">
          <cell r="A2457">
            <v>10402086</v>
          </cell>
          <cell r="B2457" t="str">
            <v>ALMANZA,GONZALO F</v>
          </cell>
          <cell r="C2457">
            <v>40689245</v>
          </cell>
          <cell r="D2457">
            <v>35.520000000000003</v>
          </cell>
          <cell r="E2457">
            <v>72</v>
          </cell>
          <cell r="F2457">
            <v>2557.44</v>
          </cell>
        </row>
        <row r="2458">
          <cell r="A2458">
            <v>10402097</v>
          </cell>
          <cell r="B2458" t="str">
            <v>HALL,TERRIE A</v>
          </cell>
          <cell r="C2458">
            <v>40689253</v>
          </cell>
          <cell r="D2458">
            <v>27.51</v>
          </cell>
          <cell r="E2458">
            <v>176</v>
          </cell>
          <cell r="F2458">
            <v>4841.76</v>
          </cell>
        </row>
        <row r="2459">
          <cell r="A2459">
            <v>10402137</v>
          </cell>
          <cell r="B2459" t="str">
            <v>BARNES,MARK DONALD</v>
          </cell>
          <cell r="C2459">
            <v>40665808</v>
          </cell>
          <cell r="D2459">
            <v>23.95</v>
          </cell>
          <cell r="E2459">
            <v>176</v>
          </cell>
          <cell r="F2459">
            <v>4215.2</v>
          </cell>
        </row>
        <row r="2460">
          <cell r="A2460">
            <v>10402156</v>
          </cell>
          <cell r="B2460" t="str">
            <v>BARBA,BLANCA ALICIA</v>
          </cell>
          <cell r="C2460">
            <v>40696432</v>
          </cell>
          <cell r="D2460">
            <v>33.19</v>
          </cell>
          <cell r="E2460">
            <v>178</v>
          </cell>
          <cell r="F2460">
            <v>5907.82</v>
          </cell>
        </row>
        <row r="2461">
          <cell r="A2461">
            <v>10402157</v>
          </cell>
          <cell r="B2461" t="str">
            <v>BARASH,ILONA A</v>
          </cell>
          <cell r="C2461">
            <v>40696442</v>
          </cell>
          <cell r="D2461">
            <v>113</v>
          </cell>
          <cell r="E2461">
            <v>17</v>
          </cell>
          <cell r="F2461">
            <v>1921</v>
          </cell>
        </row>
        <row r="2462">
          <cell r="A2462">
            <v>10402191</v>
          </cell>
          <cell r="B2462" t="str">
            <v>CUEVAS,SEBASTIAN DAVID</v>
          </cell>
          <cell r="C2462">
            <v>40696182</v>
          </cell>
          <cell r="D2462">
            <v>14.5</v>
          </cell>
          <cell r="E2462">
            <v>112</v>
          </cell>
          <cell r="F2462">
            <v>1624</v>
          </cell>
        </row>
        <row r="2463">
          <cell r="A2463">
            <v>10402284</v>
          </cell>
          <cell r="B2463" t="str">
            <v>CHENG,ANYAN</v>
          </cell>
          <cell r="C2463">
            <v>40690363</v>
          </cell>
          <cell r="D2463">
            <v>19.77</v>
          </cell>
          <cell r="E2463">
            <v>141</v>
          </cell>
          <cell r="F2463">
            <v>2787.57</v>
          </cell>
        </row>
        <row r="2464">
          <cell r="A2464">
            <v>10402286</v>
          </cell>
          <cell r="B2464" t="str">
            <v>HERNANDEZ,RAHIL MOUNIRA</v>
          </cell>
          <cell r="C2464">
            <v>40690367</v>
          </cell>
          <cell r="D2464">
            <v>19.25</v>
          </cell>
          <cell r="E2464">
            <v>96</v>
          </cell>
          <cell r="F2464">
            <v>1848</v>
          </cell>
        </row>
        <row r="2465">
          <cell r="A2465">
            <v>10402313</v>
          </cell>
          <cell r="B2465" t="str">
            <v>DING,JEFFREY</v>
          </cell>
          <cell r="C2465">
            <v>40689314</v>
          </cell>
          <cell r="D2465">
            <v>17.850000000000001</v>
          </cell>
          <cell r="E2465">
            <v>184.75</v>
          </cell>
          <cell r="F2465">
            <v>3297.7875000000004</v>
          </cell>
        </row>
        <row r="2466">
          <cell r="A2466">
            <v>10402339</v>
          </cell>
          <cell r="B2466" t="str">
            <v>PARKER,TAMARA DENISE</v>
          </cell>
          <cell r="C2466">
            <v>40689341</v>
          </cell>
          <cell r="D2466">
            <v>23.54</v>
          </cell>
          <cell r="E2466">
            <v>120</v>
          </cell>
          <cell r="F2466">
            <v>2824.7999999999997</v>
          </cell>
        </row>
        <row r="2467">
          <cell r="A2467">
            <v>10402377</v>
          </cell>
          <cell r="B2467" t="str">
            <v>HAGAN,CHRISTOPHER EDWARD</v>
          </cell>
          <cell r="C2467">
            <v>40689387</v>
          </cell>
          <cell r="D2467">
            <v>17.52</v>
          </cell>
          <cell r="E2467">
            <v>49</v>
          </cell>
          <cell r="F2467">
            <v>858.48</v>
          </cell>
        </row>
        <row r="2468">
          <cell r="A2468">
            <v>10402379</v>
          </cell>
          <cell r="B2468" t="str">
            <v>CASTILLO,BEVERLY KIABETH</v>
          </cell>
          <cell r="C2468">
            <v>40689403</v>
          </cell>
          <cell r="D2468">
            <v>13.5</v>
          </cell>
          <cell r="E2468">
            <v>32</v>
          </cell>
          <cell r="F2468">
            <v>432</v>
          </cell>
        </row>
        <row r="2469">
          <cell r="A2469">
            <v>10402387</v>
          </cell>
          <cell r="B2469" t="str">
            <v>TANG,ISAAC</v>
          </cell>
          <cell r="C2469">
            <v>40689392</v>
          </cell>
          <cell r="D2469">
            <v>14</v>
          </cell>
          <cell r="E2469">
            <v>123</v>
          </cell>
          <cell r="F2469">
            <v>1722</v>
          </cell>
        </row>
        <row r="2470">
          <cell r="A2470">
            <v>10402438</v>
          </cell>
          <cell r="B2470" t="str">
            <v>NGUYEN,BELLA</v>
          </cell>
          <cell r="C2470">
            <v>40689473</v>
          </cell>
          <cell r="D2470">
            <v>23.34</v>
          </cell>
          <cell r="E2470">
            <v>186.5</v>
          </cell>
          <cell r="F2470">
            <v>4352.91</v>
          </cell>
        </row>
        <row r="2471">
          <cell r="A2471">
            <v>10402552</v>
          </cell>
          <cell r="B2471" t="str">
            <v>MARTINEZ,ADRIAN J</v>
          </cell>
          <cell r="C2471">
            <v>40696817</v>
          </cell>
          <cell r="D2471">
            <v>19.39</v>
          </cell>
          <cell r="E2471">
            <v>202.75</v>
          </cell>
          <cell r="F2471">
            <v>3931.3225000000002</v>
          </cell>
        </row>
        <row r="2472">
          <cell r="A2472">
            <v>10402584</v>
          </cell>
          <cell r="B2472" t="str">
            <v>SANCHEZ,MICHAEL RYAN</v>
          </cell>
          <cell r="C2472">
            <v>40690396</v>
          </cell>
          <cell r="D2472">
            <v>66.17</v>
          </cell>
          <cell r="E2472">
            <v>176</v>
          </cell>
          <cell r="F2472">
            <v>11645.92</v>
          </cell>
        </row>
        <row r="2473">
          <cell r="A2473">
            <v>10402631</v>
          </cell>
          <cell r="B2473" t="str">
            <v>ADIBI,SAHAR</v>
          </cell>
          <cell r="C2473">
            <v>40690444</v>
          </cell>
          <cell r="D2473">
            <v>27.05</v>
          </cell>
          <cell r="E2473">
            <v>185</v>
          </cell>
          <cell r="F2473">
            <v>5004.25</v>
          </cell>
        </row>
        <row r="2474">
          <cell r="A2474">
            <v>10402726</v>
          </cell>
          <cell r="B2474" t="str">
            <v>LIN,YING</v>
          </cell>
          <cell r="C2474">
            <v>40689478</v>
          </cell>
          <cell r="D2474">
            <v>23.34</v>
          </cell>
          <cell r="E2474">
            <v>176</v>
          </cell>
          <cell r="F2474">
            <v>4107.84</v>
          </cell>
        </row>
        <row r="2475">
          <cell r="A2475">
            <v>10402729</v>
          </cell>
          <cell r="B2475" t="str">
            <v>WOOD,NATHAN</v>
          </cell>
          <cell r="C2475">
            <v>40689482</v>
          </cell>
          <cell r="D2475">
            <v>23.34</v>
          </cell>
          <cell r="E2475">
            <v>184</v>
          </cell>
          <cell r="F2475">
            <v>4294.5600000000004</v>
          </cell>
        </row>
        <row r="2476">
          <cell r="A2476">
            <v>10402734</v>
          </cell>
          <cell r="B2476" t="str">
            <v>ESQUIVEL,AHTZIRY</v>
          </cell>
          <cell r="C2476">
            <v>40689486</v>
          </cell>
          <cell r="D2476">
            <v>13.5</v>
          </cell>
          <cell r="E2476">
            <v>116.75</v>
          </cell>
          <cell r="F2476">
            <v>1576.125</v>
          </cell>
        </row>
        <row r="2477">
          <cell r="A2477">
            <v>10402735</v>
          </cell>
          <cell r="B2477" t="str">
            <v>LINK,PETER CHRISTOPHER</v>
          </cell>
          <cell r="C2477">
            <v>40689492</v>
          </cell>
          <cell r="D2477">
            <v>32.14</v>
          </cell>
          <cell r="E2477">
            <v>176</v>
          </cell>
          <cell r="F2477">
            <v>5656.64</v>
          </cell>
        </row>
        <row r="2478">
          <cell r="A2478">
            <v>10402767</v>
          </cell>
          <cell r="B2478" t="str">
            <v>PETERSEN,JOHAN CASPER</v>
          </cell>
          <cell r="C2478">
            <v>40689521</v>
          </cell>
          <cell r="D2478">
            <v>31.9</v>
          </cell>
          <cell r="E2478">
            <v>78.5</v>
          </cell>
          <cell r="F2478">
            <v>2504.15</v>
          </cell>
        </row>
        <row r="2479">
          <cell r="A2479">
            <v>10402829</v>
          </cell>
          <cell r="B2479" t="str">
            <v>PAULSON,KERRY LEE</v>
          </cell>
          <cell r="C2479">
            <v>40689591</v>
          </cell>
          <cell r="D2479">
            <v>70.19</v>
          </cell>
          <cell r="E2479">
            <v>190</v>
          </cell>
          <cell r="F2479">
            <v>13336.1</v>
          </cell>
        </row>
        <row r="2480">
          <cell r="A2480">
            <v>10402830</v>
          </cell>
          <cell r="B2480" t="str">
            <v>MAGALLANES,CELESTINE GERODIAS</v>
          </cell>
          <cell r="C2480">
            <v>40689597</v>
          </cell>
          <cell r="D2480">
            <v>28.14</v>
          </cell>
          <cell r="E2480">
            <v>194</v>
          </cell>
          <cell r="F2480">
            <v>5459.16</v>
          </cell>
        </row>
        <row r="2481">
          <cell r="A2481">
            <v>10402831</v>
          </cell>
          <cell r="B2481" t="str">
            <v>DONG,STEPHANIE X</v>
          </cell>
          <cell r="C2481">
            <v>40689592</v>
          </cell>
          <cell r="D2481">
            <v>23.34</v>
          </cell>
          <cell r="E2481">
            <v>112</v>
          </cell>
          <cell r="F2481">
            <v>2614.08</v>
          </cell>
        </row>
        <row r="2482">
          <cell r="A2482">
            <v>10402867</v>
          </cell>
          <cell r="B2482" t="str">
            <v>AZUARA,ALEXA</v>
          </cell>
          <cell r="C2482">
            <v>40691153</v>
          </cell>
          <cell r="D2482">
            <v>21.34</v>
          </cell>
          <cell r="E2482">
            <v>79</v>
          </cell>
          <cell r="F2482">
            <v>1685.86</v>
          </cell>
        </row>
        <row r="2483">
          <cell r="A2483">
            <v>10402867</v>
          </cell>
          <cell r="B2483" t="str">
            <v>AZUARA,ALEXA</v>
          </cell>
          <cell r="C2483" t="str">
            <v>(blank)</v>
          </cell>
          <cell r="D2483" t="str">
            <v>(blank)</v>
          </cell>
          <cell r="E2483">
            <v>20</v>
          </cell>
          <cell r="F2483" t="e">
            <v>#VALUE!</v>
          </cell>
        </row>
        <row r="2484">
          <cell r="A2484">
            <v>10402934</v>
          </cell>
          <cell r="B2484" t="str">
            <v>FERNANDEZ,JAYDE NG</v>
          </cell>
          <cell r="C2484">
            <v>40691480</v>
          </cell>
          <cell r="D2484">
            <v>13.5</v>
          </cell>
          <cell r="E2484">
            <v>85</v>
          </cell>
          <cell r="F2484">
            <v>1147.5</v>
          </cell>
        </row>
        <row r="2485">
          <cell r="A2485">
            <v>10403047</v>
          </cell>
          <cell r="B2485" t="str">
            <v>ROBERTS,KORI LEE</v>
          </cell>
          <cell r="C2485">
            <v>40689677</v>
          </cell>
          <cell r="D2485">
            <v>64.489999999999995</v>
          </cell>
          <cell r="E2485">
            <v>162.25</v>
          </cell>
          <cell r="F2485">
            <v>10463.502499999999</v>
          </cell>
        </row>
        <row r="2486">
          <cell r="A2486">
            <v>10403067</v>
          </cell>
          <cell r="B2486" t="str">
            <v>O'CONNOR,KERI ANNE</v>
          </cell>
          <cell r="C2486">
            <v>40689693</v>
          </cell>
          <cell r="D2486">
            <v>66.150000000000006</v>
          </cell>
          <cell r="E2486">
            <v>180</v>
          </cell>
          <cell r="F2486">
            <v>11907.000000000002</v>
          </cell>
        </row>
        <row r="2487">
          <cell r="A2487">
            <v>10403069</v>
          </cell>
          <cell r="B2487" t="str">
            <v>CHANG,JACQUELINE TALISHA</v>
          </cell>
          <cell r="C2487">
            <v>40689698</v>
          </cell>
          <cell r="D2487">
            <v>22</v>
          </cell>
          <cell r="E2487">
            <v>176</v>
          </cell>
          <cell r="F2487">
            <v>3872</v>
          </cell>
        </row>
        <row r="2488">
          <cell r="A2488">
            <v>10403082</v>
          </cell>
          <cell r="B2488" t="str">
            <v>BRAVO-RODRIGUEZ,SELENA</v>
          </cell>
          <cell r="C2488">
            <v>40689710</v>
          </cell>
          <cell r="D2488">
            <v>21.19</v>
          </cell>
          <cell r="E2488">
            <v>176</v>
          </cell>
          <cell r="F2488">
            <v>3729.44</v>
          </cell>
        </row>
        <row r="2489">
          <cell r="A2489">
            <v>10403119</v>
          </cell>
          <cell r="B2489" t="str">
            <v>CONTRERAS,MARTHA</v>
          </cell>
          <cell r="C2489">
            <v>40689756</v>
          </cell>
          <cell r="D2489">
            <v>26.94</v>
          </cell>
          <cell r="E2489">
            <v>176</v>
          </cell>
          <cell r="F2489">
            <v>4741.4400000000005</v>
          </cell>
        </row>
        <row r="2490">
          <cell r="A2490">
            <v>10403135</v>
          </cell>
          <cell r="B2490" t="str">
            <v>FIGUEROA,RUBEN</v>
          </cell>
          <cell r="C2490">
            <v>40689775</v>
          </cell>
          <cell r="D2490">
            <v>25.24</v>
          </cell>
          <cell r="E2490">
            <v>176</v>
          </cell>
          <cell r="F2490">
            <v>4442.24</v>
          </cell>
        </row>
        <row r="2491">
          <cell r="A2491">
            <v>10403140</v>
          </cell>
          <cell r="B2491" t="str">
            <v>DUONG,HAN G</v>
          </cell>
          <cell r="C2491">
            <v>40689781</v>
          </cell>
          <cell r="D2491">
            <v>13.5</v>
          </cell>
          <cell r="E2491">
            <v>120</v>
          </cell>
          <cell r="F2491">
            <v>1620</v>
          </cell>
        </row>
        <row r="2492">
          <cell r="A2492">
            <v>10403189</v>
          </cell>
          <cell r="B2492" t="str">
            <v>CHUNG,KAY BOHWA</v>
          </cell>
          <cell r="C2492">
            <v>40696905</v>
          </cell>
          <cell r="D2492">
            <v>15</v>
          </cell>
          <cell r="E2492">
            <v>10</v>
          </cell>
          <cell r="F2492">
            <v>150</v>
          </cell>
        </row>
        <row r="2493">
          <cell r="A2493">
            <v>10403189</v>
          </cell>
          <cell r="B2493" t="str">
            <v>CHUNG,KAY BOHWA</v>
          </cell>
          <cell r="C2493">
            <v>40696906</v>
          </cell>
          <cell r="D2493">
            <v>15</v>
          </cell>
          <cell r="E2493">
            <v>4.5</v>
          </cell>
          <cell r="F2493">
            <v>67.5</v>
          </cell>
        </row>
        <row r="2494">
          <cell r="A2494">
            <v>10403189</v>
          </cell>
          <cell r="B2494" t="str">
            <v>CHUNG,KAY BOHWA</v>
          </cell>
          <cell r="C2494">
            <v>40733829</v>
          </cell>
          <cell r="D2494">
            <v>19.07</v>
          </cell>
          <cell r="E2494">
            <v>12.5</v>
          </cell>
          <cell r="F2494">
            <v>238.375</v>
          </cell>
        </row>
        <row r="2495">
          <cell r="A2495">
            <v>10403225</v>
          </cell>
          <cell r="B2495" t="str">
            <v>HERNANDEZ,MARICRIS F</v>
          </cell>
          <cell r="C2495">
            <v>40696942</v>
          </cell>
          <cell r="D2495">
            <v>15</v>
          </cell>
          <cell r="E2495">
            <v>50</v>
          </cell>
          <cell r="F2495">
            <v>750</v>
          </cell>
        </row>
        <row r="2496">
          <cell r="A2496">
            <v>10403240</v>
          </cell>
          <cell r="B2496" t="str">
            <v>BARTSCH,HAUKE</v>
          </cell>
          <cell r="C2496">
            <v>40691838</v>
          </cell>
          <cell r="D2496">
            <v>67.599999999999994</v>
          </cell>
          <cell r="E2496">
            <v>26</v>
          </cell>
          <cell r="F2496">
            <v>1757.6</v>
          </cell>
        </row>
        <row r="2497">
          <cell r="A2497">
            <v>10403293</v>
          </cell>
          <cell r="B2497" t="str">
            <v>GOMEZ,LINDSAY LAURAY</v>
          </cell>
          <cell r="C2497">
            <v>40692173</v>
          </cell>
          <cell r="D2497">
            <v>23.96</v>
          </cell>
          <cell r="E2497">
            <v>187.5</v>
          </cell>
          <cell r="F2497">
            <v>4492.5</v>
          </cell>
        </row>
        <row r="2498">
          <cell r="A2498">
            <v>10403324</v>
          </cell>
          <cell r="B2498" t="str">
            <v>MURILLO,ALLAN NOEL</v>
          </cell>
          <cell r="C2498">
            <v>40692206</v>
          </cell>
          <cell r="D2498">
            <v>23.5</v>
          </cell>
          <cell r="E2498">
            <v>176</v>
          </cell>
          <cell r="F2498">
            <v>4136</v>
          </cell>
        </row>
        <row r="2499">
          <cell r="A2499">
            <v>10403375</v>
          </cell>
          <cell r="B2499" t="str">
            <v>JENSEN,TAYLOR MARISSA</v>
          </cell>
          <cell r="C2499">
            <v>40692563</v>
          </cell>
          <cell r="D2499">
            <v>66.17</v>
          </cell>
          <cell r="E2499">
            <v>181</v>
          </cell>
          <cell r="F2499">
            <v>11976.77</v>
          </cell>
        </row>
        <row r="2500">
          <cell r="A2500">
            <v>10403435</v>
          </cell>
          <cell r="B2500" t="str">
            <v>DIAZ,JAZMIN MARLENE</v>
          </cell>
          <cell r="C2500">
            <v>40689802</v>
          </cell>
          <cell r="D2500">
            <v>26.44</v>
          </cell>
          <cell r="E2500">
            <v>176</v>
          </cell>
          <cell r="F2500">
            <v>4653.4400000000005</v>
          </cell>
        </row>
        <row r="2501">
          <cell r="A2501">
            <v>10403446</v>
          </cell>
          <cell r="B2501" t="str">
            <v>LI,SHUWEN</v>
          </cell>
          <cell r="C2501">
            <v>40689807</v>
          </cell>
          <cell r="D2501">
            <v>21.02</v>
          </cell>
          <cell r="E2501">
            <v>176</v>
          </cell>
          <cell r="F2501">
            <v>3699.52</v>
          </cell>
        </row>
        <row r="2502">
          <cell r="A2502">
            <v>10403450</v>
          </cell>
          <cell r="B2502" t="str">
            <v>BUI,TONY ANH</v>
          </cell>
          <cell r="C2502">
            <v>40689812</v>
          </cell>
          <cell r="D2502">
            <v>23.34</v>
          </cell>
          <cell r="E2502">
            <v>176</v>
          </cell>
          <cell r="F2502">
            <v>4107.84</v>
          </cell>
        </row>
        <row r="2503">
          <cell r="A2503">
            <v>10403488</v>
          </cell>
          <cell r="B2503" t="str">
            <v>LAPEK,JENIFFER MIN</v>
          </cell>
          <cell r="C2503">
            <v>40689857</v>
          </cell>
          <cell r="D2503">
            <v>25.06</v>
          </cell>
          <cell r="E2503">
            <v>176</v>
          </cell>
          <cell r="F2503">
            <v>4410.5599999999995</v>
          </cell>
        </row>
        <row r="2504">
          <cell r="A2504">
            <v>10403539</v>
          </cell>
          <cell r="B2504" t="str">
            <v>DEUTSCH,ELIANA JUDITH</v>
          </cell>
          <cell r="C2504">
            <v>40689914</v>
          </cell>
          <cell r="D2504">
            <v>75.98</v>
          </cell>
          <cell r="E2504">
            <v>146.5</v>
          </cell>
          <cell r="F2504">
            <v>11131.07</v>
          </cell>
        </row>
        <row r="2505">
          <cell r="A2505">
            <v>10403615</v>
          </cell>
          <cell r="B2505" t="str">
            <v>LIN,YU XUAN</v>
          </cell>
          <cell r="C2505">
            <v>40692608</v>
          </cell>
          <cell r="D2505">
            <v>13.5</v>
          </cell>
          <cell r="E2505">
            <v>42.5</v>
          </cell>
          <cell r="F2505">
            <v>573.75</v>
          </cell>
        </row>
        <row r="2506">
          <cell r="A2506">
            <v>10403625</v>
          </cell>
          <cell r="B2506" t="str">
            <v>LIU,QING</v>
          </cell>
          <cell r="C2506">
            <v>40692626</v>
          </cell>
          <cell r="D2506">
            <v>22.71</v>
          </cell>
          <cell r="E2506">
            <v>57.75</v>
          </cell>
          <cell r="F2506">
            <v>1311.5025000000001</v>
          </cell>
        </row>
        <row r="2507">
          <cell r="A2507">
            <v>10403658</v>
          </cell>
          <cell r="B2507" t="str">
            <v>LORENZO,ALYSSA AI</v>
          </cell>
          <cell r="C2507">
            <v>40692983</v>
          </cell>
          <cell r="D2507">
            <v>25.06</v>
          </cell>
          <cell r="E2507">
            <v>176</v>
          </cell>
          <cell r="F2507">
            <v>4410.5599999999995</v>
          </cell>
        </row>
        <row r="2508">
          <cell r="A2508">
            <v>10403664</v>
          </cell>
          <cell r="B2508" t="str">
            <v>CISNEROS,KAYLAUNI MARIE</v>
          </cell>
          <cell r="C2508">
            <v>40692992</v>
          </cell>
          <cell r="D2508">
            <v>13.5</v>
          </cell>
          <cell r="E2508">
            <v>54.75</v>
          </cell>
          <cell r="F2508">
            <v>739.125</v>
          </cell>
        </row>
        <row r="2509">
          <cell r="A2509">
            <v>10403730</v>
          </cell>
          <cell r="B2509" t="str">
            <v>MACIAS,GALILEA</v>
          </cell>
          <cell r="C2509">
            <v>40696507</v>
          </cell>
          <cell r="D2509">
            <v>13.5</v>
          </cell>
          <cell r="E2509">
            <v>2</v>
          </cell>
          <cell r="F2509">
            <v>27</v>
          </cell>
        </row>
        <row r="2510">
          <cell r="A2510">
            <v>10403737</v>
          </cell>
          <cell r="B2510" t="str">
            <v>NGUYEN,DARREN TRIEU</v>
          </cell>
          <cell r="C2510">
            <v>40696510</v>
          </cell>
          <cell r="D2510">
            <v>13.5</v>
          </cell>
          <cell r="E2510">
            <v>56</v>
          </cell>
          <cell r="F2510">
            <v>756</v>
          </cell>
        </row>
        <row r="2511">
          <cell r="A2511">
            <v>10403780</v>
          </cell>
          <cell r="B2511" t="str">
            <v>MCDERMOTT,JAMES D</v>
          </cell>
          <cell r="C2511">
            <v>40689963</v>
          </cell>
          <cell r="D2511">
            <v>25.91</v>
          </cell>
          <cell r="E2511">
            <v>84</v>
          </cell>
          <cell r="F2511">
            <v>2176.44</v>
          </cell>
        </row>
        <row r="2512">
          <cell r="A2512">
            <v>10403793</v>
          </cell>
          <cell r="B2512" t="str">
            <v>ZIMMERMAN,DAVID T</v>
          </cell>
          <cell r="C2512">
            <v>40690004</v>
          </cell>
          <cell r="D2512">
            <v>23.34</v>
          </cell>
          <cell r="E2512">
            <v>176</v>
          </cell>
          <cell r="F2512">
            <v>4107.84</v>
          </cell>
        </row>
        <row r="2513">
          <cell r="A2513">
            <v>10403824</v>
          </cell>
          <cell r="B2513" t="str">
            <v>ACEVES,CHRISTINE MARIE</v>
          </cell>
          <cell r="C2513">
            <v>40690019</v>
          </cell>
          <cell r="D2513">
            <v>23.42</v>
          </cell>
          <cell r="E2513">
            <v>184</v>
          </cell>
          <cell r="F2513">
            <v>4309.2800000000007</v>
          </cell>
        </row>
        <row r="2514">
          <cell r="A2514">
            <v>10403881</v>
          </cell>
          <cell r="B2514" t="str">
            <v>QUACH,BAO GIA</v>
          </cell>
          <cell r="C2514">
            <v>40690091</v>
          </cell>
          <cell r="D2514">
            <v>14</v>
          </cell>
          <cell r="E2514">
            <v>68</v>
          </cell>
          <cell r="F2514">
            <v>952</v>
          </cell>
        </row>
        <row r="2515">
          <cell r="A2515">
            <v>10403888</v>
          </cell>
          <cell r="B2515" t="str">
            <v>MALIK,ADELA ARYANI</v>
          </cell>
          <cell r="C2515">
            <v>40731544</v>
          </cell>
          <cell r="D2515">
            <v>16.399999999999999</v>
          </cell>
          <cell r="E2515">
            <v>8</v>
          </cell>
          <cell r="F2515">
            <v>131.19999999999999</v>
          </cell>
        </row>
        <row r="2516">
          <cell r="A2516">
            <v>10403888</v>
          </cell>
          <cell r="B2516" t="str">
            <v>MALIK,ADELA ARYANI</v>
          </cell>
          <cell r="C2516" t="str">
            <v>(blank)</v>
          </cell>
          <cell r="D2516" t="str">
            <v>(blank)</v>
          </cell>
          <cell r="E2516">
            <v>108.25</v>
          </cell>
          <cell r="F2516" t="e">
            <v>#VALUE!</v>
          </cell>
        </row>
        <row r="2517">
          <cell r="A2517">
            <v>10403897</v>
          </cell>
          <cell r="B2517" t="str">
            <v>LEE,JEREMY JAYHYUN</v>
          </cell>
          <cell r="C2517">
            <v>40690107</v>
          </cell>
          <cell r="D2517">
            <v>25.41</v>
          </cell>
          <cell r="E2517">
            <v>184</v>
          </cell>
          <cell r="F2517">
            <v>4675.4399999999996</v>
          </cell>
        </row>
        <row r="2518">
          <cell r="A2518">
            <v>10404057</v>
          </cell>
          <cell r="B2518" t="str">
            <v>HUANG,SERENA</v>
          </cell>
          <cell r="C2518">
            <v>40693823</v>
          </cell>
          <cell r="D2518">
            <v>13</v>
          </cell>
          <cell r="E2518">
            <v>9.25</v>
          </cell>
          <cell r="F2518">
            <v>120.25</v>
          </cell>
        </row>
        <row r="2519">
          <cell r="A2519">
            <v>10404075</v>
          </cell>
          <cell r="B2519" t="str">
            <v>BALLESTEROS,DOUGLAS ANTHONY</v>
          </cell>
          <cell r="C2519">
            <v>40690126</v>
          </cell>
          <cell r="D2519">
            <v>113</v>
          </cell>
          <cell r="E2519">
            <v>56</v>
          </cell>
          <cell r="F2519">
            <v>6328</v>
          </cell>
        </row>
        <row r="2520">
          <cell r="A2520">
            <v>10404152</v>
          </cell>
          <cell r="B2520" t="str">
            <v>KRUEGER,ANGELINE HOLLY</v>
          </cell>
          <cell r="C2520">
            <v>40697072</v>
          </cell>
          <cell r="D2520">
            <v>23.34</v>
          </cell>
          <cell r="E2520">
            <v>176</v>
          </cell>
          <cell r="F2520">
            <v>4107.84</v>
          </cell>
        </row>
        <row r="2521">
          <cell r="A2521">
            <v>10404175</v>
          </cell>
          <cell r="B2521" t="str">
            <v>PARK,SAMUEL SEUNG</v>
          </cell>
          <cell r="C2521">
            <v>40697091</v>
          </cell>
          <cell r="D2521">
            <v>23.34</v>
          </cell>
          <cell r="E2521">
            <v>184</v>
          </cell>
          <cell r="F2521">
            <v>4294.5600000000004</v>
          </cell>
        </row>
        <row r="2522">
          <cell r="A2522">
            <v>10404194</v>
          </cell>
          <cell r="B2522" t="str">
            <v>MARKS,CHARLES HAYDEN</v>
          </cell>
          <cell r="C2522">
            <v>40718943</v>
          </cell>
          <cell r="D2522">
            <v>25.65</v>
          </cell>
          <cell r="E2522">
            <v>7</v>
          </cell>
          <cell r="F2522">
            <v>179.54999999999998</v>
          </cell>
        </row>
        <row r="2523">
          <cell r="A2523">
            <v>10404195</v>
          </cell>
          <cell r="B2523" t="str">
            <v>GARCIA,ENRIQUE OBRADOR</v>
          </cell>
          <cell r="C2523">
            <v>40697125</v>
          </cell>
          <cell r="D2523">
            <v>63.9</v>
          </cell>
          <cell r="E2523">
            <v>191.75</v>
          </cell>
          <cell r="F2523">
            <v>12252.824999999999</v>
          </cell>
        </row>
        <row r="2524">
          <cell r="A2524">
            <v>10404295</v>
          </cell>
          <cell r="B2524" t="str">
            <v>NOLAN,OLIVIA CAMILLE</v>
          </cell>
          <cell r="C2524">
            <v>40694273</v>
          </cell>
          <cell r="D2524">
            <v>28.14</v>
          </cell>
          <cell r="E2524">
            <v>184</v>
          </cell>
          <cell r="F2524">
            <v>5177.76</v>
          </cell>
        </row>
        <row r="2525">
          <cell r="A2525">
            <v>10404384</v>
          </cell>
          <cell r="B2525" t="str">
            <v>BANKI,MICHAEL A</v>
          </cell>
          <cell r="C2525">
            <v>40697182</v>
          </cell>
          <cell r="D2525">
            <v>25.91</v>
          </cell>
          <cell r="E2525">
            <v>176</v>
          </cell>
          <cell r="F2525">
            <v>4560.16</v>
          </cell>
        </row>
        <row r="2526">
          <cell r="A2526">
            <v>10404404</v>
          </cell>
          <cell r="B2526" t="str">
            <v>MONROE,MATTHEA ELIZABETH</v>
          </cell>
          <cell r="C2526">
            <v>40697198</v>
          </cell>
          <cell r="D2526">
            <v>23.34</v>
          </cell>
          <cell r="E2526">
            <v>8</v>
          </cell>
          <cell r="F2526">
            <v>186.72</v>
          </cell>
        </row>
        <row r="2527">
          <cell r="A2527">
            <v>10404404</v>
          </cell>
          <cell r="B2527" t="str">
            <v>MONROE,MATTHEA ELIZABETH</v>
          </cell>
          <cell r="C2527" t="str">
            <v>(blank)</v>
          </cell>
          <cell r="D2527" t="str">
            <v>(blank)</v>
          </cell>
          <cell r="E2527">
            <v>167</v>
          </cell>
          <cell r="F2527" t="e">
            <v>#VALUE!</v>
          </cell>
        </row>
        <row r="2528">
          <cell r="A2528">
            <v>10404488</v>
          </cell>
          <cell r="B2528" t="str">
            <v>PATEL,SHIVANI NIMISH</v>
          </cell>
          <cell r="C2528">
            <v>40697304</v>
          </cell>
          <cell r="D2528">
            <v>14</v>
          </cell>
          <cell r="E2528">
            <v>60.25</v>
          </cell>
          <cell r="F2528">
            <v>843.5</v>
          </cell>
        </row>
        <row r="2529">
          <cell r="A2529">
            <v>10404498</v>
          </cell>
          <cell r="B2529" t="str">
            <v>COLLINS,ANGELINA ELISA</v>
          </cell>
          <cell r="C2529">
            <v>40697306</v>
          </cell>
          <cell r="D2529">
            <v>80.62</v>
          </cell>
          <cell r="E2529">
            <v>129</v>
          </cell>
          <cell r="F2529">
            <v>10399.980000000001</v>
          </cell>
        </row>
        <row r="2530">
          <cell r="A2530">
            <v>10404527</v>
          </cell>
          <cell r="B2530" t="str">
            <v>LAMBERT,GAGE IAN</v>
          </cell>
          <cell r="C2530">
            <v>40694695</v>
          </cell>
          <cell r="D2530">
            <v>66.17</v>
          </cell>
          <cell r="E2530">
            <v>174</v>
          </cell>
          <cell r="F2530">
            <v>11513.58</v>
          </cell>
        </row>
        <row r="2531">
          <cell r="A2531">
            <v>10404563</v>
          </cell>
          <cell r="B2531" t="str">
            <v>BROOKS,LAUREN KRISTINE</v>
          </cell>
          <cell r="C2531">
            <v>40695091</v>
          </cell>
          <cell r="D2531">
            <v>20.74</v>
          </cell>
          <cell r="E2531">
            <v>112</v>
          </cell>
          <cell r="F2531">
            <v>2322.8799999999997</v>
          </cell>
        </row>
        <row r="2532">
          <cell r="A2532">
            <v>10404590</v>
          </cell>
          <cell r="B2532" t="str">
            <v>JOHNSON,MARTHA REBECCA</v>
          </cell>
          <cell r="C2532">
            <v>40695121</v>
          </cell>
          <cell r="D2532">
            <v>23.59</v>
          </cell>
          <cell r="E2532">
            <v>176</v>
          </cell>
          <cell r="F2532">
            <v>4151.84</v>
          </cell>
        </row>
        <row r="2533">
          <cell r="A2533">
            <v>10404609</v>
          </cell>
          <cell r="B2533" t="str">
            <v>XU,PUDAN</v>
          </cell>
          <cell r="C2533">
            <v>40695139</v>
          </cell>
          <cell r="D2533">
            <v>13.5</v>
          </cell>
          <cell r="E2533">
            <v>11</v>
          </cell>
          <cell r="F2533">
            <v>148.5</v>
          </cell>
        </row>
        <row r="2534">
          <cell r="A2534">
            <v>10404617</v>
          </cell>
          <cell r="B2534" t="str">
            <v>WILLIAMS,JOHN MICHAEL</v>
          </cell>
          <cell r="C2534">
            <v>40695148</v>
          </cell>
          <cell r="D2534">
            <v>33.520000000000003</v>
          </cell>
          <cell r="E2534">
            <v>72</v>
          </cell>
          <cell r="F2534">
            <v>2413.44</v>
          </cell>
        </row>
        <row r="2535">
          <cell r="A2535">
            <v>10404662</v>
          </cell>
          <cell r="B2535" t="str">
            <v>CUI,LAURA JANE</v>
          </cell>
          <cell r="C2535">
            <v>40697331</v>
          </cell>
          <cell r="D2535">
            <v>23.34</v>
          </cell>
          <cell r="E2535">
            <v>176</v>
          </cell>
          <cell r="F2535">
            <v>4107.84</v>
          </cell>
        </row>
        <row r="2536">
          <cell r="A2536">
            <v>10404736</v>
          </cell>
          <cell r="B2536" t="str">
            <v>RAMIREZ,ILEANA</v>
          </cell>
          <cell r="C2536">
            <v>40697418</v>
          </cell>
          <cell r="D2536">
            <v>29.19</v>
          </cell>
          <cell r="E2536">
            <v>176</v>
          </cell>
          <cell r="F2536">
            <v>5137.4400000000005</v>
          </cell>
        </row>
        <row r="2537">
          <cell r="A2537">
            <v>10404737</v>
          </cell>
          <cell r="B2537" t="str">
            <v>WANG,VANIA</v>
          </cell>
          <cell r="C2537">
            <v>40697421</v>
          </cell>
          <cell r="D2537">
            <v>13.5</v>
          </cell>
          <cell r="E2537">
            <v>120</v>
          </cell>
          <cell r="F2537">
            <v>1620</v>
          </cell>
        </row>
        <row r="2538">
          <cell r="A2538">
            <v>10404737</v>
          </cell>
          <cell r="B2538" t="str">
            <v>WANG,VANIA</v>
          </cell>
          <cell r="C2538">
            <v>40743410</v>
          </cell>
          <cell r="D2538">
            <v>23.34</v>
          </cell>
          <cell r="E2538">
            <v>54</v>
          </cell>
          <cell r="F2538">
            <v>1260.3599999999999</v>
          </cell>
        </row>
        <row r="2539">
          <cell r="A2539">
            <v>10404831</v>
          </cell>
          <cell r="B2539" t="str">
            <v>PACHECO,LORENA SONIA</v>
          </cell>
          <cell r="C2539">
            <v>40728824</v>
          </cell>
          <cell r="D2539">
            <v>27.22</v>
          </cell>
          <cell r="E2539">
            <v>14</v>
          </cell>
          <cell r="F2539">
            <v>381.08</v>
          </cell>
        </row>
        <row r="2540">
          <cell r="A2540">
            <v>10404831</v>
          </cell>
          <cell r="B2540" t="str">
            <v>PACHECO,LORENA SONIA</v>
          </cell>
          <cell r="C2540" t="str">
            <v>(blank)</v>
          </cell>
          <cell r="D2540" t="str">
            <v>(blank)</v>
          </cell>
          <cell r="E2540">
            <v>4</v>
          </cell>
          <cell r="F2540" t="e">
            <v>#VALUE!</v>
          </cell>
        </row>
        <row r="2541">
          <cell r="A2541">
            <v>10404861</v>
          </cell>
          <cell r="B2541" t="str">
            <v>CHAN,JEANINE MARIE</v>
          </cell>
          <cell r="C2541">
            <v>40688021</v>
          </cell>
          <cell r="D2541">
            <v>34.57</v>
          </cell>
          <cell r="E2541">
            <v>176</v>
          </cell>
          <cell r="F2541">
            <v>6084.32</v>
          </cell>
        </row>
        <row r="2542">
          <cell r="A2542">
            <v>10404863</v>
          </cell>
          <cell r="B2542" t="str">
            <v>TYSL,TIFFANI ALEXANDRIA</v>
          </cell>
          <cell r="C2542">
            <v>40688029</v>
          </cell>
          <cell r="D2542">
            <v>25.41</v>
          </cell>
          <cell r="E2542">
            <v>184</v>
          </cell>
          <cell r="F2542">
            <v>4675.4399999999996</v>
          </cell>
        </row>
        <row r="2543">
          <cell r="A2543">
            <v>10404907</v>
          </cell>
          <cell r="B2543" t="str">
            <v>MENDOZA,PRISCILLA C</v>
          </cell>
          <cell r="C2543">
            <v>40688075</v>
          </cell>
          <cell r="D2543">
            <v>25.62</v>
          </cell>
          <cell r="E2543">
            <v>144</v>
          </cell>
          <cell r="F2543">
            <v>3689.28</v>
          </cell>
        </row>
        <row r="2544">
          <cell r="A2544">
            <v>10404920</v>
          </cell>
          <cell r="B2544" t="str">
            <v>LOUIE,ASHLEY LAUREN</v>
          </cell>
          <cell r="C2544">
            <v>40688092</v>
          </cell>
          <cell r="D2544">
            <v>23.34</v>
          </cell>
          <cell r="E2544">
            <v>175.5</v>
          </cell>
          <cell r="F2544">
            <v>4096.17</v>
          </cell>
        </row>
        <row r="2545">
          <cell r="A2545">
            <v>10404926</v>
          </cell>
          <cell r="B2545" t="str">
            <v>SALEH,AURIAN</v>
          </cell>
          <cell r="C2545">
            <v>40688098</v>
          </cell>
          <cell r="D2545">
            <v>23.34</v>
          </cell>
          <cell r="E2545">
            <v>184</v>
          </cell>
          <cell r="F2545">
            <v>4294.5600000000004</v>
          </cell>
        </row>
        <row r="2546">
          <cell r="A2546">
            <v>10404931</v>
          </cell>
          <cell r="B2546" t="str">
            <v>OH,CHRISTOPHER SEUNGWHAN</v>
          </cell>
          <cell r="C2546">
            <v>40688103</v>
          </cell>
          <cell r="D2546">
            <v>26.44</v>
          </cell>
          <cell r="E2546">
            <v>184</v>
          </cell>
          <cell r="F2546">
            <v>4864.96</v>
          </cell>
        </row>
        <row r="2547">
          <cell r="A2547">
            <v>10404981</v>
          </cell>
          <cell r="B2547" t="str">
            <v>CASTILLO,VANESSA</v>
          </cell>
          <cell r="C2547">
            <v>40715037</v>
          </cell>
          <cell r="D2547">
            <v>23.34</v>
          </cell>
          <cell r="E2547">
            <v>176</v>
          </cell>
          <cell r="F2547">
            <v>4107.84</v>
          </cell>
        </row>
        <row r="2548">
          <cell r="A2548">
            <v>10404994</v>
          </cell>
          <cell r="B2548" t="str">
            <v>VALDEZ,ANGELA F</v>
          </cell>
          <cell r="C2548">
            <v>40688180</v>
          </cell>
          <cell r="D2548">
            <v>28.12</v>
          </cell>
          <cell r="E2548">
            <v>176</v>
          </cell>
          <cell r="F2548">
            <v>4949.12</v>
          </cell>
        </row>
        <row r="2549">
          <cell r="A2549">
            <v>10405141</v>
          </cell>
          <cell r="B2549" t="str">
            <v>VUONG,HA N</v>
          </cell>
          <cell r="C2549">
            <v>40688175</v>
          </cell>
          <cell r="D2549">
            <v>23.96</v>
          </cell>
          <cell r="E2549">
            <v>24</v>
          </cell>
          <cell r="F2549">
            <v>575.04</v>
          </cell>
        </row>
        <row r="2550">
          <cell r="A2550">
            <v>10405150</v>
          </cell>
          <cell r="B2550" t="str">
            <v>ESPARZA,LOURDES</v>
          </cell>
          <cell r="C2550">
            <v>40688192</v>
          </cell>
          <cell r="D2550">
            <v>25.41</v>
          </cell>
          <cell r="E2550">
            <v>176</v>
          </cell>
          <cell r="F2550">
            <v>4472.16</v>
          </cell>
        </row>
        <row r="2551">
          <cell r="A2551">
            <v>10405177</v>
          </cell>
          <cell r="B2551" t="str">
            <v>MULLEN,KIMBERLEY R</v>
          </cell>
          <cell r="C2551">
            <v>40688242</v>
          </cell>
          <cell r="D2551">
            <v>25.91</v>
          </cell>
          <cell r="E2551">
            <v>212</v>
          </cell>
          <cell r="F2551">
            <v>5492.92</v>
          </cell>
        </row>
        <row r="2552">
          <cell r="A2552">
            <v>10405190</v>
          </cell>
          <cell r="B2552" t="str">
            <v>GOODWIN,PATRICK RAY</v>
          </cell>
          <cell r="C2552">
            <v>40688235</v>
          </cell>
          <cell r="D2552">
            <v>70.19</v>
          </cell>
          <cell r="E2552">
            <v>207.5</v>
          </cell>
          <cell r="F2552">
            <v>14564.424999999999</v>
          </cell>
        </row>
        <row r="2553">
          <cell r="A2553">
            <v>10405409</v>
          </cell>
          <cell r="B2553" t="str">
            <v>RODRIGUEZ,MARIA JESUS</v>
          </cell>
          <cell r="C2553">
            <v>40699721</v>
          </cell>
          <cell r="D2553">
            <v>26.98</v>
          </cell>
          <cell r="E2553">
            <v>176</v>
          </cell>
          <cell r="F2553">
            <v>4748.4800000000005</v>
          </cell>
        </row>
        <row r="2554">
          <cell r="A2554">
            <v>10405617</v>
          </cell>
          <cell r="B2554" t="str">
            <v>CURRY,TERRY G</v>
          </cell>
          <cell r="C2554">
            <v>40709619</v>
          </cell>
          <cell r="D2554">
            <v>69.459999999999994</v>
          </cell>
          <cell r="E2554">
            <v>176</v>
          </cell>
          <cell r="F2554">
            <v>12224.96</v>
          </cell>
        </row>
        <row r="2555">
          <cell r="A2555">
            <v>10405700</v>
          </cell>
          <cell r="B2555" t="str">
            <v>SOHM,ANDREA MARIE</v>
          </cell>
          <cell r="C2555">
            <v>40699837</v>
          </cell>
          <cell r="D2555">
            <v>31.99</v>
          </cell>
          <cell r="E2555">
            <v>168</v>
          </cell>
          <cell r="F2555">
            <v>5374.32</v>
          </cell>
        </row>
        <row r="2556">
          <cell r="A2556">
            <v>10405819</v>
          </cell>
          <cell r="B2556" t="str">
            <v>BAYNES,BRITTNI BELLA</v>
          </cell>
          <cell r="C2556">
            <v>40693124</v>
          </cell>
          <cell r="D2556">
            <v>23.34</v>
          </cell>
          <cell r="E2556">
            <v>133</v>
          </cell>
          <cell r="F2556">
            <v>3104.22</v>
          </cell>
        </row>
        <row r="2557">
          <cell r="A2557">
            <v>10405821</v>
          </cell>
          <cell r="B2557" t="str">
            <v>LE,GENEVA QUANG</v>
          </cell>
          <cell r="C2557">
            <v>40696102</v>
          </cell>
          <cell r="D2557">
            <v>23.34</v>
          </cell>
          <cell r="E2557">
            <v>176</v>
          </cell>
          <cell r="F2557">
            <v>4107.84</v>
          </cell>
        </row>
        <row r="2558">
          <cell r="A2558">
            <v>10405828</v>
          </cell>
          <cell r="B2558" t="str">
            <v>ROSEN,EMMA JUDITH</v>
          </cell>
          <cell r="C2558">
            <v>40696124</v>
          </cell>
          <cell r="D2558">
            <v>21.34</v>
          </cell>
          <cell r="E2558">
            <v>176</v>
          </cell>
          <cell r="F2558">
            <v>3755.84</v>
          </cell>
        </row>
        <row r="2559">
          <cell r="A2559">
            <v>10405916</v>
          </cell>
          <cell r="B2559" t="str">
            <v>LEE,HYOJAE</v>
          </cell>
          <cell r="C2559">
            <v>40716474</v>
          </cell>
          <cell r="D2559">
            <v>13.5</v>
          </cell>
          <cell r="E2559">
            <v>90</v>
          </cell>
          <cell r="F2559">
            <v>1215</v>
          </cell>
        </row>
        <row r="2560">
          <cell r="A2560">
            <v>10406037</v>
          </cell>
          <cell r="B2560" t="str">
            <v>BLAIZE,EZRA SAMUEL</v>
          </cell>
          <cell r="C2560">
            <v>40690733</v>
          </cell>
          <cell r="D2560">
            <v>28.74</v>
          </cell>
          <cell r="E2560">
            <v>176</v>
          </cell>
          <cell r="F2560">
            <v>5058.24</v>
          </cell>
        </row>
        <row r="2561">
          <cell r="A2561">
            <v>10406231</v>
          </cell>
          <cell r="B2561" t="str">
            <v>HENRY,LUCAS ALEXANDER</v>
          </cell>
          <cell r="C2561">
            <v>40732463</v>
          </cell>
          <cell r="D2561">
            <v>23.34</v>
          </cell>
          <cell r="E2561">
            <v>92</v>
          </cell>
          <cell r="F2561">
            <v>2147.2800000000002</v>
          </cell>
        </row>
        <row r="2562">
          <cell r="A2562">
            <v>10406231</v>
          </cell>
          <cell r="B2562" t="str">
            <v>HENRY,LUCAS ALEXANDER</v>
          </cell>
          <cell r="C2562" t="str">
            <v>(blank)</v>
          </cell>
          <cell r="D2562" t="str">
            <v>(blank)</v>
          </cell>
          <cell r="E2562">
            <v>32</v>
          </cell>
          <cell r="F2562" t="e">
            <v>#VALUE!</v>
          </cell>
        </row>
        <row r="2563">
          <cell r="A2563">
            <v>10406311</v>
          </cell>
          <cell r="B2563" t="str">
            <v>NECHAEVA,OLESYA</v>
          </cell>
          <cell r="C2563">
            <v>40704630</v>
          </cell>
          <cell r="D2563">
            <v>24.93</v>
          </cell>
          <cell r="E2563">
            <v>176</v>
          </cell>
          <cell r="F2563">
            <v>4387.68</v>
          </cell>
        </row>
        <row r="2564">
          <cell r="A2564">
            <v>10406372</v>
          </cell>
          <cell r="B2564" t="str">
            <v>BRODERICK,KRISTY ROSE</v>
          </cell>
          <cell r="C2564">
            <v>40686329</v>
          </cell>
          <cell r="D2564">
            <v>75.98</v>
          </cell>
          <cell r="E2564">
            <v>181</v>
          </cell>
          <cell r="F2564">
            <v>13752.380000000001</v>
          </cell>
        </row>
        <row r="2565">
          <cell r="A2565">
            <v>10406379</v>
          </cell>
          <cell r="B2565" t="str">
            <v>PARKER,ONNIE</v>
          </cell>
          <cell r="C2565">
            <v>40686324</v>
          </cell>
          <cell r="D2565">
            <v>28.76</v>
          </cell>
          <cell r="E2565">
            <v>176</v>
          </cell>
          <cell r="F2565">
            <v>5061.76</v>
          </cell>
        </row>
        <row r="2566">
          <cell r="A2566">
            <v>10406387</v>
          </cell>
          <cell r="B2566" t="str">
            <v>WANG,YANHAN</v>
          </cell>
          <cell r="C2566">
            <v>40686353</v>
          </cell>
          <cell r="D2566">
            <v>26.44</v>
          </cell>
          <cell r="E2566">
            <v>176</v>
          </cell>
          <cell r="F2566">
            <v>4653.4400000000005</v>
          </cell>
        </row>
        <row r="2567">
          <cell r="A2567">
            <v>10406417</v>
          </cell>
          <cell r="B2567" t="str">
            <v>MORGAN,LISA FARRIS</v>
          </cell>
          <cell r="C2567">
            <v>40686379</v>
          </cell>
          <cell r="D2567">
            <v>91.1</v>
          </cell>
          <cell r="E2567">
            <v>180</v>
          </cell>
          <cell r="F2567">
            <v>16398</v>
          </cell>
        </row>
        <row r="2568">
          <cell r="A2568">
            <v>10406472</v>
          </cell>
          <cell r="B2568" t="str">
            <v>SMITH,MARK NORTON</v>
          </cell>
          <cell r="C2568">
            <v>40686426</v>
          </cell>
          <cell r="D2568">
            <v>60</v>
          </cell>
          <cell r="E2568">
            <v>23.25</v>
          </cell>
          <cell r="F2568">
            <v>1395</v>
          </cell>
        </row>
        <row r="2569">
          <cell r="A2569">
            <v>10406481</v>
          </cell>
          <cell r="B2569" t="str">
            <v>BALL,KELLY R</v>
          </cell>
          <cell r="C2569">
            <v>40686435</v>
          </cell>
          <cell r="D2569">
            <v>67.45</v>
          </cell>
          <cell r="E2569">
            <v>184</v>
          </cell>
          <cell r="F2569">
            <v>12410.800000000001</v>
          </cell>
        </row>
        <row r="2570">
          <cell r="A2570">
            <v>10406484</v>
          </cell>
          <cell r="B2570" t="str">
            <v>ADAME,DENISE CATALINA</v>
          </cell>
          <cell r="C2570">
            <v>40686439</v>
          </cell>
          <cell r="D2570">
            <v>30.03</v>
          </cell>
          <cell r="E2570">
            <v>157.25</v>
          </cell>
          <cell r="F2570">
            <v>4722.2174999999997</v>
          </cell>
        </row>
        <row r="2571">
          <cell r="A2571">
            <v>10406702</v>
          </cell>
          <cell r="B2571" t="str">
            <v>LOWE,JENNIFER</v>
          </cell>
          <cell r="C2571">
            <v>40686455</v>
          </cell>
          <cell r="D2571">
            <v>29.71</v>
          </cell>
          <cell r="E2571">
            <v>38</v>
          </cell>
          <cell r="F2571">
            <v>1128.98</v>
          </cell>
        </row>
        <row r="2572">
          <cell r="A2572">
            <v>10406702</v>
          </cell>
          <cell r="B2572" t="str">
            <v>LOWE,JENNIFER</v>
          </cell>
          <cell r="C2572" t="str">
            <v>(blank)</v>
          </cell>
          <cell r="D2572" t="str">
            <v>(blank)</v>
          </cell>
          <cell r="E2572">
            <v>6</v>
          </cell>
          <cell r="F2572" t="e">
            <v>#VALUE!</v>
          </cell>
        </row>
        <row r="2573">
          <cell r="A2573">
            <v>10406724</v>
          </cell>
          <cell r="B2573" t="str">
            <v>KANG,HSIN</v>
          </cell>
          <cell r="C2573">
            <v>40686481</v>
          </cell>
          <cell r="D2573">
            <v>29.25</v>
          </cell>
          <cell r="E2573">
            <v>176</v>
          </cell>
          <cell r="F2573">
            <v>5148</v>
          </cell>
        </row>
        <row r="2574">
          <cell r="A2574">
            <v>10406742</v>
          </cell>
          <cell r="B2574" t="str">
            <v>SMITH,PATRICIA REID</v>
          </cell>
          <cell r="C2574">
            <v>40686505</v>
          </cell>
          <cell r="D2574">
            <v>30.98</v>
          </cell>
          <cell r="E2574">
            <v>176</v>
          </cell>
          <cell r="F2574">
            <v>5452.4800000000005</v>
          </cell>
        </row>
        <row r="2575">
          <cell r="A2575">
            <v>10406780</v>
          </cell>
          <cell r="B2575" t="str">
            <v>LEE,LILLY I</v>
          </cell>
          <cell r="C2575">
            <v>40686549</v>
          </cell>
          <cell r="D2575">
            <v>28.71</v>
          </cell>
          <cell r="E2575">
            <v>176</v>
          </cell>
          <cell r="F2575">
            <v>5052.96</v>
          </cell>
        </row>
        <row r="2576">
          <cell r="A2576">
            <v>10406807</v>
          </cell>
          <cell r="B2576" t="str">
            <v>MURILLO BELTRAN,MAYRA LISSETTE</v>
          </cell>
          <cell r="C2576">
            <v>40686578</v>
          </cell>
          <cell r="D2576">
            <v>24.34</v>
          </cell>
          <cell r="E2576">
            <v>97</v>
          </cell>
          <cell r="F2576">
            <v>2360.98</v>
          </cell>
        </row>
        <row r="2577">
          <cell r="A2577">
            <v>10406817</v>
          </cell>
          <cell r="B2577" t="str">
            <v>TYLER,MARYBETH</v>
          </cell>
          <cell r="C2577">
            <v>40686599</v>
          </cell>
          <cell r="D2577">
            <v>31.06</v>
          </cell>
          <cell r="E2577">
            <v>176</v>
          </cell>
          <cell r="F2577">
            <v>5466.5599999999995</v>
          </cell>
        </row>
        <row r="2578">
          <cell r="A2578">
            <v>10406870</v>
          </cell>
          <cell r="B2578" t="str">
            <v>COOK,RYAN GORDON</v>
          </cell>
          <cell r="C2578">
            <v>40688291</v>
          </cell>
          <cell r="D2578">
            <v>26.47</v>
          </cell>
          <cell r="E2578">
            <v>176</v>
          </cell>
          <cell r="F2578">
            <v>4658.7199999999993</v>
          </cell>
        </row>
        <row r="2579">
          <cell r="A2579">
            <v>10406874</v>
          </cell>
          <cell r="B2579" t="str">
            <v>KIM,HA YEON</v>
          </cell>
          <cell r="C2579">
            <v>40688300</v>
          </cell>
          <cell r="D2579">
            <v>23.34</v>
          </cell>
          <cell r="E2579">
            <v>147</v>
          </cell>
          <cell r="F2579">
            <v>3430.98</v>
          </cell>
        </row>
        <row r="2580">
          <cell r="A2580">
            <v>10406884</v>
          </cell>
          <cell r="B2580" t="str">
            <v>CORTES,KATHERINA GABRIELA</v>
          </cell>
          <cell r="C2580">
            <v>40688309</v>
          </cell>
          <cell r="D2580">
            <v>19.16</v>
          </cell>
          <cell r="E2580">
            <v>176</v>
          </cell>
          <cell r="F2580">
            <v>3372.16</v>
          </cell>
        </row>
        <row r="2581">
          <cell r="A2581">
            <v>10407059</v>
          </cell>
          <cell r="B2581" t="str">
            <v>NAJOR,RITA HANNA</v>
          </cell>
          <cell r="C2581">
            <v>40686638</v>
          </cell>
          <cell r="D2581">
            <v>26.98</v>
          </cell>
          <cell r="E2581">
            <v>176</v>
          </cell>
          <cell r="F2581">
            <v>4748.4800000000005</v>
          </cell>
        </row>
        <row r="2582">
          <cell r="A2582">
            <v>10407125</v>
          </cell>
          <cell r="B2582" t="str">
            <v>SIBRIAN,KARLA MARIA</v>
          </cell>
          <cell r="C2582">
            <v>40686707</v>
          </cell>
          <cell r="D2582">
            <v>34.119999999999997</v>
          </cell>
          <cell r="E2582">
            <v>176</v>
          </cell>
          <cell r="F2582">
            <v>6005.12</v>
          </cell>
        </row>
        <row r="2583">
          <cell r="A2583">
            <v>10407126</v>
          </cell>
          <cell r="B2583" t="str">
            <v>RUBIO,DEBRA A</v>
          </cell>
          <cell r="C2583">
            <v>40686710</v>
          </cell>
          <cell r="D2583">
            <v>28.75</v>
          </cell>
          <cell r="E2583">
            <v>177</v>
          </cell>
          <cell r="F2583">
            <v>5088.75</v>
          </cell>
        </row>
        <row r="2584">
          <cell r="A2584">
            <v>10407385</v>
          </cell>
          <cell r="B2584" t="str">
            <v>KENNEDY,CATHERINE ANN F</v>
          </cell>
          <cell r="C2584">
            <v>40686838</v>
          </cell>
          <cell r="D2584">
            <v>23.34</v>
          </cell>
          <cell r="E2584">
            <v>124</v>
          </cell>
          <cell r="F2584">
            <v>2894.16</v>
          </cell>
        </row>
        <row r="2585">
          <cell r="A2585">
            <v>10407431</v>
          </cell>
          <cell r="B2585" t="str">
            <v>ALMENAR,ANGELS</v>
          </cell>
          <cell r="C2585">
            <v>40686891</v>
          </cell>
          <cell r="D2585">
            <v>50.01</v>
          </cell>
          <cell r="E2585">
            <v>18</v>
          </cell>
          <cell r="F2585">
            <v>900.18</v>
          </cell>
        </row>
        <row r="2586">
          <cell r="A2586">
            <v>10407434</v>
          </cell>
          <cell r="B2586" t="str">
            <v>MASON,CAYLA N</v>
          </cell>
          <cell r="C2586">
            <v>40686912</v>
          </cell>
          <cell r="D2586">
            <v>34.659999999999997</v>
          </cell>
          <cell r="E2586">
            <v>104</v>
          </cell>
          <cell r="F2586">
            <v>3604.6399999999994</v>
          </cell>
        </row>
        <row r="2587">
          <cell r="A2587">
            <v>10407438</v>
          </cell>
          <cell r="B2587" t="str">
            <v>WITT,CHRISTOPHER</v>
          </cell>
          <cell r="C2587">
            <v>40686900</v>
          </cell>
          <cell r="D2587">
            <v>80.59</v>
          </cell>
          <cell r="E2587">
            <v>168</v>
          </cell>
          <cell r="F2587">
            <v>13539.12</v>
          </cell>
        </row>
        <row r="2588">
          <cell r="A2588">
            <v>10407464</v>
          </cell>
          <cell r="B2588" t="str">
            <v>RYAN,GRAHAM</v>
          </cell>
          <cell r="C2588">
            <v>40686926</v>
          </cell>
          <cell r="D2588">
            <v>30.98</v>
          </cell>
          <cell r="E2588">
            <v>184</v>
          </cell>
          <cell r="F2588">
            <v>5700.32</v>
          </cell>
        </row>
        <row r="2589">
          <cell r="A2589">
            <v>10407642</v>
          </cell>
          <cell r="B2589" t="str">
            <v>LIU,QING</v>
          </cell>
          <cell r="C2589">
            <v>40686967</v>
          </cell>
          <cell r="D2589">
            <v>27.49</v>
          </cell>
          <cell r="E2589">
            <v>176</v>
          </cell>
          <cell r="F2589">
            <v>4838.24</v>
          </cell>
        </row>
        <row r="2590">
          <cell r="A2590">
            <v>10407651</v>
          </cell>
          <cell r="B2590" t="str">
            <v>DAVIS,LORI ANN</v>
          </cell>
          <cell r="C2590">
            <v>40686974</v>
          </cell>
          <cell r="D2590">
            <v>28.12</v>
          </cell>
          <cell r="E2590">
            <v>176</v>
          </cell>
          <cell r="F2590">
            <v>4949.12</v>
          </cell>
        </row>
        <row r="2591">
          <cell r="A2591">
            <v>10407666</v>
          </cell>
          <cell r="B2591" t="str">
            <v>HALE,JAIME ALLYN</v>
          </cell>
          <cell r="C2591">
            <v>40686988</v>
          </cell>
          <cell r="D2591">
            <v>27.18</v>
          </cell>
          <cell r="E2591">
            <v>88</v>
          </cell>
          <cell r="F2591">
            <v>2391.84</v>
          </cell>
        </row>
        <row r="2592">
          <cell r="A2592">
            <v>10407688</v>
          </cell>
          <cell r="B2592" t="str">
            <v>MILLER,RAEANN ELIZABETH</v>
          </cell>
          <cell r="C2592">
            <v>40687010</v>
          </cell>
          <cell r="D2592">
            <v>28.45</v>
          </cell>
          <cell r="E2592">
            <v>180</v>
          </cell>
          <cell r="F2592">
            <v>5121</v>
          </cell>
        </row>
        <row r="2593">
          <cell r="A2593">
            <v>10407897</v>
          </cell>
          <cell r="B2593" t="str">
            <v>LEE,JIN</v>
          </cell>
          <cell r="C2593">
            <v>40687088</v>
          </cell>
          <cell r="D2593">
            <v>27.49</v>
          </cell>
          <cell r="E2593">
            <v>176</v>
          </cell>
          <cell r="F2593">
            <v>4838.24</v>
          </cell>
        </row>
        <row r="2594">
          <cell r="A2594">
            <v>10407910</v>
          </cell>
          <cell r="B2594" t="str">
            <v>MOORE,SUE ANN</v>
          </cell>
          <cell r="C2594">
            <v>40687103</v>
          </cell>
          <cell r="D2594">
            <v>28.76</v>
          </cell>
          <cell r="E2594">
            <v>177.25</v>
          </cell>
          <cell r="F2594">
            <v>5097.71</v>
          </cell>
        </row>
        <row r="2595">
          <cell r="A2595">
            <v>10407911</v>
          </cell>
          <cell r="B2595" t="str">
            <v>PHAM,LYSIANNE VAN</v>
          </cell>
          <cell r="C2595">
            <v>40687101</v>
          </cell>
          <cell r="D2595">
            <v>66.150000000000006</v>
          </cell>
          <cell r="E2595">
            <v>176</v>
          </cell>
          <cell r="F2595">
            <v>11642.400000000001</v>
          </cell>
        </row>
        <row r="2596">
          <cell r="A2596">
            <v>10407914</v>
          </cell>
          <cell r="B2596" t="str">
            <v>AMER,STACY K</v>
          </cell>
          <cell r="C2596">
            <v>40687107</v>
          </cell>
          <cell r="D2596">
            <v>87.22</v>
          </cell>
          <cell r="E2596">
            <v>32.75</v>
          </cell>
          <cell r="F2596">
            <v>2856.4549999999999</v>
          </cell>
        </row>
        <row r="2597">
          <cell r="A2597">
            <v>10407931</v>
          </cell>
          <cell r="B2597" t="str">
            <v>HAYES,SANDRA MILENA</v>
          </cell>
          <cell r="C2597">
            <v>40687124</v>
          </cell>
          <cell r="D2597">
            <v>87.5</v>
          </cell>
          <cell r="E2597">
            <v>45</v>
          </cell>
          <cell r="F2597">
            <v>3937.5</v>
          </cell>
        </row>
        <row r="2598">
          <cell r="A2598">
            <v>10407950</v>
          </cell>
          <cell r="B2598" t="str">
            <v>YAMAGUCHI,MICHELLE AKEMI</v>
          </cell>
          <cell r="C2598">
            <v>40687145</v>
          </cell>
          <cell r="D2598">
            <v>25.06</v>
          </cell>
          <cell r="E2598">
            <v>72</v>
          </cell>
          <cell r="F2598">
            <v>1804.32</v>
          </cell>
        </row>
        <row r="2599">
          <cell r="A2599">
            <v>10407954</v>
          </cell>
          <cell r="B2599" t="str">
            <v>MEDINA,LANISA N</v>
          </cell>
          <cell r="C2599">
            <v>40687147</v>
          </cell>
          <cell r="D2599">
            <v>27.44</v>
          </cell>
          <cell r="E2599">
            <v>176</v>
          </cell>
          <cell r="F2599">
            <v>4829.4400000000005</v>
          </cell>
        </row>
        <row r="2600">
          <cell r="A2600">
            <v>10407983</v>
          </cell>
          <cell r="B2600" t="str">
            <v>LONG,SUSAN ANN</v>
          </cell>
          <cell r="C2600">
            <v>40687183</v>
          </cell>
          <cell r="D2600">
            <v>24.48</v>
          </cell>
          <cell r="E2600">
            <v>176</v>
          </cell>
          <cell r="F2600">
            <v>4308.4800000000005</v>
          </cell>
        </row>
        <row r="2601">
          <cell r="A2601">
            <v>10407986</v>
          </cell>
          <cell r="B2601" t="str">
            <v>ENGLER,ANNE-MARIE</v>
          </cell>
          <cell r="C2601">
            <v>40687185</v>
          </cell>
          <cell r="D2601">
            <v>29.68</v>
          </cell>
          <cell r="E2601">
            <v>176</v>
          </cell>
          <cell r="F2601">
            <v>5223.68</v>
          </cell>
        </row>
        <row r="2602">
          <cell r="A2602">
            <v>10408035</v>
          </cell>
          <cell r="B2602" t="str">
            <v>PHAM,TIMOTHY VIET</v>
          </cell>
          <cell r="C2602">
            <v>40687240</v>
          </cell>
          <cell r="D2602">
            <v>24.87</v>
          </cell>
          <cell r="E2602">
            <v>184</v>
          </cell>
          <cell r="F2602">
            <v>4576.08</v>
          </cell>
        </row>
        <row r="2603">
          <cell r="A2603">
            <v>10408184</v>
          </cell>
          <cell r="B2603" t="str">
            <v>MADRIGAL,ASSAEL ALEJANDRO</v>
          </cell>
          <cell r="C2603">
            <v>40687244</v>
          </cell>
          <cell r="D2603">
            <v>25.41</v>
          </cell>
          <cell r="E2603">
            <v>40</v>
          </cell>
          <cell r="F2603">
            <v>1016.4</v>
          </cell>
        </row>
        <row r="2604">
          <cell r="A2604">
            <v>10408186</v>
          </cell>
          <cell r="B2604" t="str">
            <v>ABRAHAM,MATTHEW W</v>
          </cell>
          <cell r="C2604">
            <v>40687248</v>
          </cell>
          <cell r="D2604">
            <v>23</v>
          </cell>
          <cell r="E2604">
            <v>9.5</v>
          </cell>
          <cell r="F2604">
            <v>218.5</v>
          </cell>
        </row>
        <row r="2605">
          <cell r="A2605">
            <v>10408238</v>
          </cell>
          <cell r="B2605" t="str">
            <v>PHILLIPS,KELLY MAXWELL</v>
          </cell>
          <cell r="C2605">
            <v>40687301</v>
          </cell>
          <cell r="D2605">
            <v>77.5</v>
          </cell>
          <cell r="E2605">
            <v>178.5</v>
          </cell>
          <cell r="F2605">
            <v>13833.75</v>
          </cell>
        </row>
        <row r="2606">
          <cell r="A2606">
            <v>10408270</v>
          </cell>
          <cell r="B2606" t="str">
            <v>LI,JIE</v>
          </cell>
          <cell r="C2606">
            <v>40687336</v>
          </cell>
          <cell r="D2606">
            <v>25.91</v>
          </cell>
          <cell r="E2606">
            <v>176</v>
          </cell>
          <cell r="F2606">
            <v>4560.16</v>
          </cell>
        </row>
        <row r="2607">
          <cell r="A2607">
            <v>10408499</v>
          </cell>
          <cell r="B2607" t="str">
            <v>CONCHA,BRIANNA NICOLE</v>
          </cell>
          <cell r="C2607">
            <v>40687428</v>
          </cell>
          <cell r="D2607">
            <v>30.7</v>
          </cell>
          <cell r="E2607">
            <v>176</v>
          </cell>
          <cell r="F2607">
            <v>5403.2</v>
          </cell>
        </row>
        <row r="2608">
          <cell r="A2608">
            <v>10408506</v>
          </cell>
          <cell r="B2608" t="str">
            <v>MILLER,MAYRA V</v>
          </cell>
          <cell r="C2608">
            <v>40687440</v>
          </cell>
          <cell r="D2608">
            <v>26.05</v>
          </cell>
          <cell r="E2608">
            <v>176</v>
          </cell>
          <cell r="F2608">
            <v>4584.8</v>
          </cell>
        </row>
        <row r="2609">
          <cell r="A2609">
            <v>10408539</v>
          </cell>
          <cell r="B2609" t="str">
            <v>ROCHE,CHELSEA ELIZABETH</v>
          </cell>
          <cell r="C2609">
            <v>40687472</v>
          </cell>
          <cell r="D2609">
            <v>61.1</v>
          </cell>
          <cell r="E2609">
            <v>178</v>
          </cell>
          <cell r="F2609">
            <v>10875.800000000001</v>
          </cell>
        </row>
        <row r="2610">
          <cell r="A2610">
            <v>10408575</v>
          </cell>
          <cell r="B2610" t="str">
            <v>ANDREWS,BARBARA G</v>
          </cell>
          <cell r="C2610">
            <v>40687513</v>
          </cell>
          <cell r="D2610">
            <v>92.92</v>
          </cell>
          <cell r="E2610">
            <v>176</v>
          </cell>
          <cell r="F2610">
            <v>16353.92</v>
          </cell>
        </row>
        <row r="2611">
          <cell r="A2611">
            <v>10408576</v>
          </cell>
          <cell r="B2611" t="str">
            <v>ANDREWS,PAMELA</v>
          </cell>
          <cell r="C2611">
            <v>40687514</v>
          </cell>
          <cell r="D2611">
            <v>25.27</v>
          </cell>
          <cell r="E2611">
            <v>176</v>
          </cell>
          <cell r="F2611">
            <v>4447.5199999999995</v>
          </cell>
        </row>
        <row r="2612">
          <cell r="A2612">
            <v>10408587</v>
          </cell>
          <cell r="B2612" t="str">
            <v>WILLIAMSON,AMANDA</v>
          </cell>
          <cell r="C2612">
            <v>40687535</v>
          </cell>
          <cell r="D2612">
            <v>28.97</v>
          </cell>
          <cell r="E2612">
            <v>183</v>
          </cell>
          <cell r="F2612">
            <v>5301.51</v>
          </cell>
        </row>
        <row r="2613">
          <cell r="A2613">
            <v>10408594</v>
          </cell>
          <cell r="B2613" t="str">
            <v>MEJIA,GABRIELA G</v>
          </cell>
          <cell r="C2613">
            <v>40687529</v>
          </cell>
          <cell r="D2613">
            <v>21.19</v>
          </cell>
          <cell r="E2613">
            <v>176</v>
          </cell>
          <cell r="F2613">
            <v>3729.44</v>
          </cell>
        </row>
        <row r="2614">
          <cell r="A2614">
            <v>10408604</v>
          </cell>
          <cell r="B2614" t="str">
            <v>MORRIS,JULIETTE MARIE</v>
          </cell>
          <cell r="C2614">
            <v>40687538</v>
          </cell>
          <cell r="D2614">
            <v>64.83</v>
          </cell>
          <cell r="E2614">
            <v>172</v>
          </cell>
          <cell r="F2614">
            <v>11150.76</v>
          </cell>
        </row>
        <row r="2615">
          <cell r="A2615">
            <v>10408604</v>
          </cell>
          <cell r="B2615" t="str">
            <v>MORRIS,JULIETTE MARIE</v>
          </cell>
          <cell r="C2615" t="str">
            <v>(blank)</v>
          </cell>
          <cell r="D2615" t="str">
            <v>(blank)</v>
          </cell>
          <cell r="E2615">
            <v>12</v>
          </cell>
          <cell r="F2615" t="e">
            <v>#VALUE!</v>
          </cell>
        </row>
        <row r="2616">
          <cell r="A2616">
            <v>10408752</v>
          </cell>
          <cell r="B2616" t="str">
            <v>GONZALES,SOCORRO C</v>
          </cell>
          <cell r="C2616">
            <v>40687548</v>
          </cell>
          <cell r="D2616">
            <v>19.010000000000002</v>
          </cell>
          <cell r="E2616">
            <v>126</v>
          </cell>
          <cell r="F2616">
            <v>2395.2600000000002</v>
          </cell>
        </row>
        <row r="2617">
          <cell r="A2617">
            <v>10408759</v>
          </cell>
          <cell r="B2617" t="str">
            <v>FONG,JOSHUA ALAN</v>
          </cell>
          <cell r="C2617">
            <v>40687561</v>
          </cell>
          <cell r="D2617">
            <v>23.34</v>
          </cell>
          <cell r="E2617">
            <v>182.25</v>
          </cell>
          <cell r="F2617">
            <v>4253.7150000000001</v>
          </cell>
        </row>
        <row r="2618">
          <cell r="A2618">
            <v>10408784</v>
          </cell>
          <cell r="B2618" t="str">
            <v>TANG,ELIZABETH</v>
          </cell>
          <cell r="C2618">
            <v>40687584</v>
          </cell>
          <cell r="D2618">
            <v>26.23</v>
          </cell>
          <cell r="E2618">
            <v>176</v>
          </cell>
          <cell r="F2618">
            <v>4616.4800000000005</v>
          </cell>
        </row>
        <row r="2619">
          <cell r="A2619">
            <v>10408835</v>
          </cell>
          <cell r="B2619" t="str">
            <v>NEVAREZ,IRENE</v>
          </cell>
          <cell r="C2619">
            <v>40687645</v>
          </cell>
          <cell r="D2619">
            <v>63.58</v>
          </cell>
          <cell r="E2619">
            <v>186</v>
          </cell>
          <cell r="F2619">
            <v>11825.88</v>
          </cell>
        </row>
        <row r="2620">
          <cell r="A2620">
            <v>10408840</v>
          </cell>
          <cell r="B2620" t="str">
            <v>TINDLE,COURTNEY LYNN</v>
          </cell>
          <cell r="C2620">
            <v>40687650</v>
          </cell>
          <cell r="D2620">
            <v>25.41</v>
          </cell>
          <cell r="E2620">
            <v>176</v>
          </cell>
          <cell r="F2620">
            <v>4472.16</v>
          </cell>
        </row>
        <row r="2621">
          <cell r="A2621">
            <v>10408841</v>
          </cell>
          <cell r="B2621" t="str">
            <v>RAMIREZ,LILIBETH</v>
          </cell>
          <cell r="C2621">
            <v>40687656</v>
          </cell>
          <cell r="D2621">
            <v>20.74</v>
          </cell>
          <cell r="E2621">
            <v>112</v>
          </cell>
          <cell r="F2621">
            <v>2322.8799999999997</v>
          </cell>
        </row>
        <row r="2622">
          <cell r="A2622">
            <v>10408851</v>
          </cell>
          <cell r="B2622" t="str">
            <v>WHEELER,SAMANTHA KAY</v>
          </cell>
          <cell r="C2622">
            <v>40687660</v>
          </cell>
          <cell r="D2622">
            <v>75.959999999999994</v>
          </cell>
          <cell r="E2622">
            <v>181</v>
          </cell>
          <cell r="F2622">
            <v>13748.759999999998</v>
          </cell>
        </row>
        <row r="2623">
          <cell r="A2623">
            <v>10408856</v>
          </cell>
          <cell r="B2623" t="str">
            <v>TRAN,AMANDA NGOC</v>
          </cell>
          <cell r="C2623">
            <v>40687665</v>
          </cell>
          <cell r="D2623">
            <v>28.91</v>
          </cell>
          <cell r="E2623">
            <v>184</v>
          </cell>
          <cell r="F2623">
            <v>5319.44</v>
          </cell>
        </row>
        <row r="2624">
          <cell r="A2624">
            <v>10408862</v>
          </cell>
          <cell r="B2624" t="str">
            <v>ARDILLA,JANNESE KIYOKO</v>
          </cell>
          <cell r="C2624">
            <v>40687670</v>
          </cell>
          <cell r="D2624">
            <v>18.93</v>
          </cell>
          <cell r="E2624">
            <v>180.5</v>
          </cell>
          <cell r="F2624">
            <v>3416.8649999999998</v>
          </cell>
        </row>
        <row r="2625">
          <cell r="A2625">
            <v>10408867</v>
          </cell>
          <cell r="B2625" t="str">
            <v>LU,TIANLUN</v>
          </cell>
          <cell r="C2625">
            <v>40687681</v>
          </cell>
          <cell r="D2625">
            <v>25.41</v>
          </cell>
          <cell r="E2625">
            <v>184</v>
          </cell>
          <cell r="F2625">
            <v>4675.4399999999996</v>
          </cell>
        </row>
        <row r="2626">
          <cell r="A2626">
            <v>10408873</v>
          </cell>
          <cell r="B2626" t="str">
            <v>BUTCHER,LINDSAY D</v>
          </cell>
          <cell r="C2626">
            <v>40687683</v>
          </cell>
          <cell r="D2626">
            <v>26.98</v>
          </cell>
          <cell r="E2626">
            <v>176</v>
          </cell>
          <cell r="F2626">
            <v>4748.4800000000005</v>
          </cell>
        </row>
        <row r="2627">
          <cell r="A2627">
            <v>10409074</v>
          </cell>
          <cell r="B2627" t="str">
            <v>LIN,JESSICA LEE</v>
          </cell>
          <cell r="C2627">
            <v>40687745</v>
          </cell>
          <cell r="D2627">
            <v>71.61</v>
          </cell>
          <cell r="E2627">
            <v>94.25</v>
          </cell>
          <cell r="F2627">
            <v>6749.2425000000003</v>
          </cell>
        </row>
        <row r="2628">
          <cell r="A2628">
            <v>10409099</v>
          </cell>
          <cell r="B2628" t="str">
            <v>MA,YIZE</v>
          </cell>
          <cell r="C2628">
            <v>40715909</v>
          </cell>
          <cell r="D2628">
            <v>25.41</v>
          </cell>
          <cell r="E2628">
            <v>112</v>
          </cell>
          <cell r="F2628">
            <v>2845.92</v>
          </cell>
        </row>
        <row r="2629">
          <cell r="A2629">
            <v>10409112</v>
          </cell>
          <cell r="B2629" t="str">
            <v>RAMIREZ,JESSICA M</v>
          </cell>
          <cell r="C2629">
            <v>40687785</v>
          </cell>
          <cell r="D2629">
            <v>28.12</v>
          </cell>
          <cell r="E2629">
            <v>188.5</v>
          </cell>
          <cell r="F2629">
            <v>5300.62</v>
          </cell>
        </row>
        <row r="2630">
          <cell r="A2630">
            <v>10409127</v>
          </cell>
          <cell r="B2630" t="str">
            <v>DRISCOLL,KARRIE ANNE</v>
          </cell>
          <cell r="C2630">
            <v>40687801</v>
          </cell>
          <cell r="D2630">
            <v>71.61</v>
          </cell>
          <cell r="E2630">
            <v>117.25</v>
          </cell>
          <cell r="F2630">
            <v>8396.2724999999991</v>
          </cell>
        </row>
        <row r="2631">
          <cell r="A2631">
            <v>10409219</v>
          </cell>
          <cell r="B2631" t="str">
            <v>LUNA,ANALI GABRIELA</v>
          </cell>
          <cell r="C2631">
            <v>40687079</v>
          </cell>
          <cell r="D2631">
            <v>71.61</v>
          </cell>
          <cell r="E2631">
            <v>190.5</v>
          </cell>
          <cell r="F2631">
            <v>13641.705</v>
          </cell>
        </row>
        <row r="2632">
          <cell r="A2632">
            <v>10409337</v>
          </cell>
          <cell r="B2632" t="str">
            <v>COVARRUBIAS,ELIZABETH</v>
          </cell>
          <cell r="C2632">
            <v>40687875</v>
          </cell>
          <cell r="D2632">
            <v>28.76</v>
          </cell>
          <cell r="E2632">
            <v>176</v>
          </cell>
          <cell r="F2632">
            <v>5061.76</v>
          </cell>
        </row>
        <row r="2633">
          <cell r="A2633">
            <v>10409378</v>
          </cell>
          <cell r="B2633" t="str">
            <v>THOMAS,RILEY LEE</v>
          </cell>
          <cell r="C2633">
            <v>40687919</v>
          </cell>
          <cell r="D2633">
            <v>31.52</v>
          </cell>
          <cell r="E2633">
            <v>176</v>
          </cell>
          <cell r="F2633">
            <v>5547.5199999999995</v>
          </cell>
        </row>
        <row r="2634">
          <cell r="A2634">
            <v>10409388</v>
          </cell>
          <cell r="B2634" t="str">
            <v>ALEKSEEVA,ELENA</v>
          </cell>
          <cell r="C2634">
            <v>40687930</v>
          </cell>
          <cell r="D2634">
            <v>29.19</v>
          </cell>
          <cell r="E2634">
            <v>176</v>
          </cell>
          <cell r="F2634">
            <v>5137.4400000000005</v>
          </cell>
        </row>
        <row r="2635">
          <cell r="A2635">
            <v>10409389</v>
          </cell>
          <cell r="B2635" t="str">
            <v>FIERRO,LAURA-ANN MAE</v>
          </cell>
          <cell r="C2635">
            <v>40687935</v>
          </cell>
          <cell r="D2635">
            <v>19.39</v>
          </cell>
          <cell r="E2635">
            <v>176</v>
          </cell>
          <cell r="F2635">
            <v>3412.6400000000003</v>
          </cell>
        </row>
        <row r="2636">
          <cell r="A2636">
            <v>10409427</v>
          </cell>
          <cell r="B2636" t="str">
            <v>KNIGHT,DULCE M</v>
          </cell>
          <cell r="C2636">
            <v>40687971</v>
          </cell>
          <cell r="D2636">
            <v>35.71</v>
          </cell>
          <cell r="E2636">
            <v>176</v>
          </cell>
          <cell r="F2636">
            <v>6284.96</v>
          </cell>
        </row>
        <row r="2637">
          <cell r="A2637">
            <v>10409538</v>
          </cell>
          <cell r="B2637" t="str">
            <v>SHAH,DAWN MARIE</v>
          </cell>
          <cell r="C2637">
            <v>40691490</v>
          </cell>
          <cell r="D2637">
            <v>71.61</v>
          </cell>
          <cell r="E2637">
            <v>195</v>
          </cell>
          <cell r="F2637">
            <v>13963.95</v>
          </cell>
        </row>
        <row r="2638">
          <cell r="A2638">
            <v>10409539</v>
          </cell>
          <cell r="B2638" t="str">
            <v>MOHAMED,AMANDA ADEL</v>
          </cell>
          <cell r="C2638">
            <v>40691536</v>
          </cell>
          <cell r="D2638">
            <v>61.42</v>
          </cell>
          <cell r="E2638">
            <v>176</v>
          </cell>
          <cell r="F2638">
            <v>10809.92</v>
          </cell>
        </row>
        <row r="2639">
          <cell r="A2639">
            <v>10409604</v>
          </cell>
          <cell r="B2639" t="str">
            <v>CONTRERAS,CARMEN A</v>
          </cell>
          <cell r="C2639">
            <v>40708470</v>
          </cell>
          <cell r="D2639">
            <v>29.37</v>
          </cell>
          <cell r="E2639">
            <v>63</v>
          </cell>
          <cell r="F2639">
            <v>1850.3100000000002</v>
          </cell>
        </row>
        <row r="2640">
          <cell r="A2640">
            <v>10409718</v>
          </cell>
          <cell r="B2640" t="str">
            <v>RODRIGUEZ-PONCIANO,DULCE</v>
          </cell>
          <cell r="C2640">
            <v>40699739</v>
          </cell>
          <cell r="D2640">
            <v>13.5</v>
          </cell>
          <cell r="E2640">
            <v>24</v>
          </cell>
          <cell r="F2640">
            <v>324</v>
          </cell>
        </row>
        <row r="2641">
          <cell r="A2641">
            <v>10409725</v>
          </cell>
          <cell r="B2641" t="str">
            <v>MOURSUND,NATALIE RACHEL</v>
          </cell>
          <cell r="C2641">
            <v>40699746</v>
          </cell>
          <cell r="D2641">
            <v>29.4</v>
          </cell>
          <cell r="E2641">
            <v>176</v>
          </cell>
          <cell r="F2641">
            <v>5174.3999999999996</v>
          </cell>
        </row>
        <row r="2642">
          <cell r="A2642">
            <v>10409740</v>
          </cell>
          <cell r="B2642" t="str">
            <v>BARKLEY,NOVA SERENITY</v>
          </cell>
          <cell r="C2642">
            <v>40699775</v>
          </cell>
          <cell r="D2642">
            <v>30.64</v>
          </cell>
          <cell r="E2642">
            <v>176</v>
          </cell>
          <cell r="F2642">
            <v>5392.64</v>
          </cell>
        </row>
        <row r="2643">
          <cell r="A2643">
            <v>10409743</v>
          </cell>
          <cell r="B2643" t="str">
            <v>RODRIGUEZ,ROSALINDA</v>
          </cell>
          <cell r="C2643">
            <v>40700047</v>
          </cell>
          <cell r="D2643">
            <v>34.979999999999997</v>
          </cell>
          <cell r="E2643">
            <v>112</v>
          </cell>
          <cell r="F2643">
            <v>3917.7599999999998</v>
          </cell>
        </row>
        <row r="2644">
          <cell r="A2644">
            <v>10410065</v>
          </cell>
          <cell r="B2644" t="str">
            <v>MOHEBBI,ATHENA</v>
          </cell>
          <cell r="C2644">
            <v>40701479</v>
          </cell>
          <cell r="D2644">
            <v>75.98</v>
          </cell>
          <cell r="E2644">
            <v>176</v>
          </cell>
          <cell r="F2644">
            <v>13372.480000000001</v>
          </cell>
        </row>
        <row r="2645">
          <cell r="A2645">
            <v>10410098</v>
          </cell>
          <cell r="B2645" t="str">
            <v>MONTOYA,ROSA ILEANA</v>
          </cell>
          <cell r="C2645">
            <v>40701803</v>
          </cell>
          <cell r="D2645">
            <v>30.35</v>
          </cell>
          <cell r="E2645">
            <v>80.5</v>
          </cell>
          <cell r="F2645">
            <v>2443.1750000000002</v>
          </cell>
        </row>
        <row r="2646">
          <cell r="A2646">
            <v>10410121</v>
          </cell>
          <cell r="B2646" t="str">
            <v>MONTOURI,RUTH YOUNG</v>
          </cell>
          <cell r="C2646">
            <v>40701835</v>
          </cell>
          <cell r="D2646">
            <v>28.12</v>
          </cell>
          <cell r="E2646">
            <v>176</v>
          </cell>
          <cell r="F2646">
            <v>4949.12</v>
          </cell>
        </row>
        <row r="2647">
          <cell r="A2647">
            <v>10410199</v>
          </cell>
          <cell r="B2647" t="str">
            <v>REES,RICHARD DANIEL</v>
          </cell>
          <cell r="C2647">
            <v>40700109</v>
          </cell>
          <cell r="D2647">
            <v>113</v>
          </cell>
          <cell r="E2647">
            <v>12</v>
          </cell>
          <cell r="F2647">
            <v>1356</v>
          </cell>
        </row>
        <row r="2648">
          <cell r="A2648">
            <v>10410265</v>
          </cell>
          <cell r="B2648" t="str">
            <v>LANA,ADDISON JAVIER</v>
          </cell>
          <cell r="C2648">
            <v>40700478</v>
          </cell>
          <cell r="D2648">
            <v>23.34</v>
          </cell>
          <cell r="E2648">
            <v>184</v>
          </cell>
          <cell r="F2648">
            <v>4294.5600000000004</v>
          </cell>
        </row>
        <row r="2649">
          <cell r="A2649">
            <v>10410300</v>
          </cell>
          <cell r="B2649" t="str">
            <v>ROUSSEAU,DORIT</v>
          </cell>
          <cell r="C2649">
            <v>40700513</v>
          </cell>
          <cell r="D2649">
            <v>29.38</v>
          </cell>
          <cell r="E2649">
            <v>149</v>
          </cell>
          <cell r="F2649">
            <v>4377.62</v>
          </cell>
        </row>
        <row r="2650">
          <cell r="A2650">
            <v>10410464</v>
          </cell>
          <cell r="B2650" t="str">
            <v>BARLOW,CYNTHIA ROXANNE</v>
          </cell>
          <cell r="C2650">
            <v>40700831</v>
          </cell>
          <cell r="D2650">
            <v>41.79</v>
          </cell>
          <cell r="E2650">
            <v>210</v>
          </cell>
          <cell r="F2650">
            <v>8775.9</v>
          </cell>
        </row>
        <row r="2651">
          <cell r="A2651">
            <v>10410468</v>
          </cell>
          <cell r="B2651" t="str">
            <v>RUIZ,JOSE LUIS</v>
          </cell>
          <cell r="C2651">
            <v>40700839</v>
          </cell>
          <cell r="D2651">
            <v>83.81</v>
          </cell>
          <cell r="E2651">
            <v>176</v>
          </cell>
          <cell r="F2651">
            <v>14750.560000000001</v>
          </cell>
        </row>
        <row r="2652">
          <cell r="A2652">
            <v>10410476</v>
          </cell>
          <cell r="B2652" t="str">
            <v>RUIZ DE LEON,OCTAVIO</v>
          </cell>
          <cell r="C2652">
            <v>40700847</v>
          </cell>
          <cell r="D2652">
            <v>29.75</v>
          </cell>
          <cell r="E2652">
            <v>176</v>
          </cell>
          <cell r="F2652">
            <v>5236</v>
          </cell>
        </row>
        <row r="2653">
          <cell r="A2653">
            <v>10410533</v>
          </cell>
          <cell r="B2653" t="str">
            <v>SABET,PAYMANEH S</v>
          </cell>
          <cell r="C2653">
            <v>40700932</v>
          </cell>
          <cell r="D2653">
            <v>75.42</v>
          </cell>
          <cell r="E2653">
            <v>22</v>
          </cell>
          <cell r="F2653">
            <v>1659.24</v>
          </cell>
        </row>
        <row r="2654">
          <cell r="A2654">
            <v>10410533</v>
          </cell>
          <cell r="B2654" t="str">
            <v>SABET,PAYMANEH S</v>
          </cell>
          <cell r="C2654">
            <v>40700933</v>
          </cell>
          <cell r="D2654">
            <v>113</v>
          </cell>
          <cell r="E2654">
            <v>47</v>
          </cell>
          <cell r="F2654">
            <v>5311</v>
          </cell>
        </row>
        <row r="2655">
          <cell r="A2655">
            <v>10410533</v>
          </cell>
          <cell r="B2655" t="str">
            <v>SABET,PAYMANEH S</v>
          </cell>
          <cell r="C2655" t="str">
            <v>(blank)</v>
          </cell>
          <cell r="D2655" t="str">
            <v>(blank)</v>
          </cell>
          <cell r="E2655">
            <v>40</v>
          </cell>
          <cell r="F2655" t="e">
            <v>#VALUE!</v>
          </cell>
        </row>
        <row r="2656">
          <cell r="A2656">
            <v>10410548</v>
          </cell>
          <cell r="B2656" t="str">
            <v>SALDANA,ANGELICA</v>
          </cell>
          <cell r="C2656">
            <v>40701220</v>
          </cell>
          <cell r="D2656">
            <v>32.85</v>
          </cell>
          <cell r="E2656">
            <v>199</v>
          </cell>
          <cell r="F2656">
            <v>6537.1500000000005</v>
          </cell>
        </row>
        <row r="2657">
          <cell r="A2657">
            <v>10410570</v>
          </cell>
          <cell r="B2657" t="str">
            <v>SADAT,SAYED HARES</v>
          </cell>
          <cell r="C2657">
            <v>40701246</v>
          </cell>
          <cell r="D2657">
            <v>25.41</v>
          </cell>
          <cell r="E2657">
            <v>176</v>
          </cell>
          <cell r="F2657">
            <v>4472.16</v>
          </cell>
        </row>
        <row r="2658">
          <cell r="A2658">
            <v>10410574</v>
          </cell>
          <cell r="B2658" t="str">
            <v>SALES,JERICA D</v>
          </cell>
          <cell r="C2658">
            <v>40701248</v>
          </cell>
          <cell r="D2658">
            <v>32.229999999999997</v>
          </cell>
          <cell r="E2658">
            <v>176</v>
          </cell>
          <cell r="F2658">
            <v>5672.48</v>
          </cell>
        </row>
        <row r="2659">
          <cell r="A2659">
            <v>10410592</v>
          </cell>
          <cell r="B2659" t="str">
            <v>MEDEIROS,MELISSA MARIE</v>
          </cell>
          <cell r="C2659">
            <v>40701881</v>
          </cell>
          <cell r="D2659">
            <v>30.7</v>
          </cell>
          <cell r="E2659">
            <v>176</v>
          </cell>
          <cell r="F2659">
            <v>5403.2</v>
          </cell>
        </row>
        <row r="2660">
          <cell r="A2660">
            <v>10410596</v>
          </cell>
          <cell r="B2660" t="str">
            <v>MONTILLA-PEREZ,PATRICIA</v>
          </cell>
          <cell r="C2660">
            <v>40702186</v>
          </cell>
          <cell r="D2660">
            <v>26.44</v>
          </cell>
          <cell r="E2660">
            <v>24</v>
          </cell>
          <cell r="F2660">
            <v>634.56000000000006</v>
          </cell>
        </row>
        <row r="2661">
          <cell r="A2661">
            <v>10410604</v>
          </cell>
          <cell r="B2661" t="str">
            <v>MORIMOTO,SARA</v>
          </cell>
          <cell r="C2661">
            <v>40702190</v>
          </cell>
          <cell r="D2661">
            <v>25.62</v>
          </cell>
          <cell r="E2661">
            <v>176</v>
          </cell>
          <cell r="F2661">
            <v>4509.12</v>
          </cell>
        </row>
        <row r="2662">
          <cell r="A2662">
            <v>10410628</v>
          </cell>
          <cell r="B2662" t="str">
            <v>MORTIN,MELISSA M</v>
          </cell>
          <cell r="C2662">
            <v>40702217</v>
          </cell>
          <cell r="D2662">
            <v>74.489999999999995</v>
          </cell>
          <cell r="E2662">
            <v>176</v>
          </cell>
          <cell r="F2662">
            <v>13110.24</v>
          </cell>
        </row>
        <row r="2663">
          <cell r="A2663">
            <v>10410644</v>
          </cell>
          <cell r="B2663" t="str">
            <v>MOSIER,CHARLES A</v>
          </cell>
          <cell r="C2663">
            <v>40702243</v>
          </cell>
          <cell r="D2663">
            <v>26.58</v>
          </cell>
          <cell r="E2663">
            <v>176</v>
          </cell>
          <cell r="F2663">
            <v>4678.08</v>
          </cell>
        </row>
        <row r="2664">
          <cell r="A2664">
            <v>10410690</v>
          </cell>
          <cell r="B2664" t="str">
            <v>MUNDT,ROBERT CASEY</v>
          </cell>
          <cell r="C2664">
            <v>40702583</v>
          </cell>
          <cell r="D2664">
            <v>17.52</v>
          </cell>
          <cell r="E2664">
            <v>10</v>
          </cell>
          <cell r="F2664">
            <v>175.2</v>
          </cell>
        </row>
        <row r="2665">
          <cell r="A2665">
            <v>10410696</v>
          </cell>
          <cell r="B2665" t="str">
            <v>MUGAVERO,LIA JAN</v>
          </cell>
          <cell r="C2665">
            <v>40702590</v>
          </cell>
          <cell r="D2665">
            <v>29</v>
          </cell>
          <cell r="E2665">
            <v>176</v>
          </cell>
          <cell r="F2665">
            <v>5104</v>
          </cell>
        </row>
        <row r="2666">
          <cell r="A2666">
            <v>10410714</v>
          </cell>
          <cell r="B2666" t="str">
            <v>MURPHY,JOYCE A</v>
          </cell>
          <cell r="C2666">
            <v>40702616</v>
          </cell>
          <cell r="D2666">
            <v>30.98</v>
          </cell>
          <cell r="E2666">
            <v>56</v>
          </cell>
          <cell r="F2666">
            <v>1734.88</v>
          </cell>
        </row>
        <row r="2667">
          <cell r="A2667">
            <v>10410734</v>
          </cell>
          <cell r="B2667" t="str">
            <v>TING,STEPHANIE H</v>
          </cell>
          <cell r="C2667">
            <v>40697605</v>
          </cell>
          <cell r="D2667">
            <v>27.32</v>
          </cell>
          <cell r="E2667">
            <v>156.25</v>
          </cell>
          <cell r="F2667">
            <v>4268.75</v>
          </cell>
        </row>
        <row r="2668">
          <cell r="A2668">
            <v>10410735</v>
          </cell>
          <cell r="B2668" t="str">
            <v>TINGZON,EUNICE PERILLO</v>
          </cell>
          <cell r="C2668">
            <v>40697602</v>
          </cell>
          <cell r="D2668">
            <v>24.48</v>
          </cell>
          <cell r="E2668">
            <v>179</v>
          </cell>
          <cell r="F2668">
            <v>4381.92</v>
          </cell>
        </row>
        <row r="2669">
          <cell r="A2669">
            <v>10410759</v>
          </cell>
          <cell r="B2669" t="str">
            <v>BRIGHTON,ELIZABETH MACKENZIE</v>
          </cell>
          <cell r="C2669">
            <v>40697629</v>
          </cell>
          <cell r="D2669">
            <v>25.67</v>
          </cell>
          <cell r="E2669">
            <v>184</v>
          </cell>
          <cell r="F2669">
            <v>4723.2800000000007</v>
          </cell>
        </row>
        <row r="2670">
          <cell r="A2670">
            <v>10410761</v>
          </cell>
          <cell r="B2670" t="str">
            <v>MADANY,MATTHEW BASSAM</v>
          </cell>
          <cell r="C2670">
            <v>40665408</v>
          </cell>
          <cell r="D2670">
            <v>34.479999999999997</v>
          </cell>
          <cell r="E2670">
            <v>8</v>
          </cell>
          <cell r="F2670">
            <v>275.83999999999997</v>
          </cell>
        </row>
        <row r="2671">
          <cell r="A2671">
            <v>10410788</v>
          </cell>
          <cell r="B2671" t="str">
            <v>TOMA,KALODIAH G</v>
          </cell>
          <cell r="C2671">
            <v>40712156</v>
          </cell>
          <cell r="D2671">
            <v>21</v>
          </cell>
          <cell r="E2671">
            <v>52</v>
          </cell>
          <cell r="F2671">
            <v>1092</v>
          </cell>
        </row>
        <row r="2672">
          <cell r="A2672">
            <v>10410805</v>
          </cell>
          <cell r="B2672" t="str">
            <v>TONG,YUZHOU</v>
          </cell>
          <cell r="C2672">
            <v>40697982</v>
          </cell>
          <cell r="D2672">
            <v>14</v>
          </cell>
          <cell r="E2672">
            <v>10</v>
          </cell>
          <cell r="F2672">
            <v>140</v>
          </cell>
        </row>
        <row r="2673">
          <cell r="A2673">
            <v>10410856</v>
          </cell>
          <cell r="B2673" t="str">
            <v>TORZON,ANDREA LYNN</v>
          </cell>
          <cell r="C2673">
            <v>40698054</v>
          </cell>
          <cell r="D2673">
            <v>35.270000000000003</v>
          </cell>
          <cell r="E2673">
            <v>176</v>
          </cell>
          <cell r="F2673">
            <v>6207.52</v>
          </cell>
        </row>
        <row r="2674">
          <cell r="A2674">
            <v>10411088</v>
          </cell>
          <cell r="B2674" t="str">
            <v>HAN,ANNIE JINHIE</v>
          </cell>
          <cell r="C2674">
            <v>40701628</v>
          </cell>
          <cell r="D2674">
            <v>67.45</v>
          </cell>
          <cell r="E2674">
            <v>176</v>
          </cell>
          <cell r="F2674">
            <v>11871.2</v>
          </cell>
        </row>
        <row r="2675">
          <cell r="A2675">
            <v>10411099</v>
          </cell>
          <cell r="B2675" t="str">
            <v>SANCHEZ,YLEIA YVETTE</v>
          </cell>
          <cell r="C2675">
            <v>40701640</v>
          </cell>
          <cell r="D2675">
            <v>13.5</v>
          </cell>
          <cell r="E2675">
            <v>42.5</v>
          </cell>
          <cell r="F2675">
            <v>573.75</v>
          </cell>
        </row>
        <row r="2676">
          <cell r="A2676">
            <v>10411139</v>
          </cell>
          <cell r="B2676" t="str">
            <v>SONGER,WILLIAM DAVID</v>
          </cell>
          <cell r="C2676">
            <v>40701683</v>
          </cell>
          <cell r="D2676">
            <v>19.14</v>
          </cell>
          <cell r="E2676">
            <v>184</v>
          </cell>
          <cell r="F2676">
            <v>3521.76</v>
          </cell>
        </row>
        <row r="2677">
          <cell r="A2677">
            <v>10411168</v>
          </cell>
          <cell r="B2677" t="str">
            <v>MUSSER,ELENA TSOY</v>
          </cell>
          <cell r="C2677">
            <v>40702649</v>
          </cell>
          <cell r="D2677">
            <v>34.03</v>
          </cell>
          <cell r="E2677">
            <v>56</v>
          </cell>
          <cell r="F2677">
            <v>1905.68</v>
          </cell>
        </row>
        <row r="2678">
          <cell r="A2678">
            <v>10411191</v>
          </cell>
          <cell r="B2678" t="str">
            <v>MULDONG,MICHELLE T</v>
          </cell>
          <cell r="C2678">
            <v>40702973</v>
          </cell>
          <cell r="D2678">
            <v>27.49</v>
          </cell>
          <cell r="E2678">
            <v>176</v>
          </cell>
          <cell r="F2678">
            <v>4838.24</v>
          </cell>
        </row>
        <row r="2679">
          <cell r="A2679">
            <v>10411208</v>
          </cell>
          <cell r="B2679" t="str">
            <v>MULHOLLAND,MEGAN LIAN</v>
          </cell>
          <cell r="C2679">
            <v>40702990</v>
          </cell>
          <cell r="D2679">
            <v>13.5</v>
          </cell>
          <cell r="E2679">
            <v>52</v>
          </cell>
          <cell r="F2679">
            <v>702</v>
          </cell>
        </row>
        <row r="2680">
          <cell r="A2680">
            <v>10411226</v>
          </cell>
          <cell r="B2680" t="str">
            <v>NASSAR,JEANNE ANN</v>
          </cell>
          <cell r="C2680">
            <v>40703010</v>
          </cell>
          <cell r="D2680">
            <v>83.81</v>
          </cell>
          <cell r="E2680">
            <v>180</v>
          </cell>
          <cell r="F2680">
            <v>15085.800000000001</v>
          </cell>
        </row>
        <row r="2681">
          <cell r="A2681">
            <v>10411275</v>
          </cell>
          <cell r="B2681" t="str">
            <v>NAPA,LYDIA ISABEL BALASTA</v>
          </cell>
          <cell r="C2681">
            <v>40703341</v>
          </cell>
          <cell r="D2681">
            <v>29.81</v>
          </cell>
          <cell r="E2681">
            <v>164</v>
          </cell>
          <cell r="F2681">
            <v>4888.84</v>
          </cell>
        </row>
        <row r="2682">
          <cell r="A2682">
            <v>10411275</v>
          </cell>
          <cell r="B2682" t="str">
            <v>NAPA,LYDIA ISABEL BALASTA</v>
          </cell>
          <cell r="C2682" t="str">
            <v>(blank)</v>
          </cell>
          <cell r="D2682" t="str">
            <v>(blank)</v>
          </cell>
          <cell r="E2682">
            <v>12</v>
          </cell>
          <cell r="F2682" t="e">
            <v>#VALUE!</v>
          </cell>
        </row>
        <row r="2683">
          <cell r="A2683">
            <v>10411326</v>
          </cell>
          <cell r="B2683" t="str">
            <v>TREICH,CINDY LOU</v>
          </cell>
          <cell r="C2683">
            <v>40698375</v>
          </cell>
          <cell r="D2683">
            <v>32.11</v>
          </cell>
          <cell r="E2683">
            <v>176</v>
          </cell>
          <cell r="F2683">
            <v>5651.36</v>
          </cell>
        </row>
        <row r="2684">
          <cell r="A2684">
            <v>10411350</v>
          </cell>
          <cell r="B2684" t="str">
            <v>TRINIDAD,EMMER R</v>
          </cell>
          <cell r="C2684">
            <v>40698404</v>
          </cell>
          <cell r="D2684">
            <v>30.46</v>
          </cell>
          <cell r="E2684">
            <v>176</v>
          </cell>
          <cell r="F2684">
            <v>5360.96</v>
          </cell>
        </row>
        <row r="2685">
          <cell r="A2685">
            <v>10411601</v>
          </cell>
          <cell r="B2685" t="str">
            <v>SANTOS,KARINA</v>
          </cell>
          <cell r="C2685">
            <v>40702030</v>
          </cell>
          <cell r="D2685">
            <v>32.08</v>
          </cell>
          <cell r="E2685">
            <v>184</v>
          </cell>
          <cell r="F2685">
            <v>5902.7199999999993</v>
          </cell>
        </row>
        <row r="2686">
          <cell r="A2686">
            <v>10411604</v>
          </cell>
          <cell r="B2686" t="str">
            <v>SANTOS,KELLY LOUISE</v>
          </cell>
          <cell r="C2686">
            <v>40702032</v>
          </cell>
          <cell r="D2686">
            <v>31.49</v>
          </cell>
          <cell r="E2686">
            <v>176</v>
          </cell>
          <cell r="F2686">
            <v>5542.24</v>
          </cell>
        </row>
        <row r="2687">
          <cell r="A2687">
            <v>10411608</v>
          </cell>
          <cell r="B2687" t="str">
            <v>SARSOZA,FLOYD M</v>
          </cell>
          <cell r="C2687">
            <v>40702036</v>
          </cell>
          <cell r="D2687">
            <v>35.520000000000003</v>
          </cell>
          <cell r="E2687">
            <v>88</v>
          </cell>
          <cell r="F2687">
            <v>3125.76</v>
          </cell>
        </row>
        <row r="2688">
          <cell r="A2688">
            <v>10411614</v>
          </cell>
          <cell r="B2688" t="str">
            <v>SARINANA,JOANNA L</v>
          </cell>
          <cell r="C2688">
            <v>40702048</v>
          </cell>
          <cell r="D2688">
            <v>23.34</v>
          </cell>
          <cell r="E2688">
            <v>176</v>
          </cell>
          <cell r="F2688">
            <v>4107.84</v>
          </cell>
        </row>
        <row r="2689">
          <cell r="A2689">
            <v>10411618</v>
          </cell>
          <cell r="B2689" t="str">
            <v>SAOTOME,ICHIKO</v>
          </cell>
          <cell r="C2689">
            <v>40702049</v>
          </cell>
          <cell r="D2689">
            <v>30.35</v>
          </cell>
          <cell r="E2689">
            <v>90</v>
          </cell>
          <cell r="F2689">
            <v>2731.5</v>
          </cell>
        </row>
        <row r="2690">
          <cell r="A2690">
            <v>10411648</v>
          </cell>
          <cell r="B2690" t="str">
            <v>PARADISE,MARC ANTHONY</v>
          </cell>
          <cell r="C2690">
            <v>40702383</v>
          </cell>
          <cell r="D2690">
            <v>23.34</v>
          </cell>
          <cell r="E2690">
            <v>176</v>
          </cell>
          <cell r="F2690">
            <v>4107.84</v>
          </cell>
        </row>
        <row r="2691">
          <cell r="A2691">
            <v>10411736</v>
          </cell>
          <cell r="B2691" t="str">
            <v>NELSON,JO ANN BETH</v>
          </cell>
          <cell r="C2691">
            <v>40703391</v>
          </cell>
          <cell r="D2691">
            <v>31.89</v>
          </cell>
          <cell r="E2691">
            <v>180</v>
          </cell>
          <cell r="F2691">
            <v>5740.2</v>
          </cell>
        </row>
        <row r="2692">
          <cell r="A2692">
            <v>10411742</v>
          </cell>
          <cell r="B2692" t="str">
            <v>NELSON,TYLER JONATHAN</v>
          </cell>
          <cell r="C2692">
            <v>40703404</v>
          </cell>
          <cell r="D2692">
            <v>23.34</v>
          </cell>
          <cell r="E2692">
            <v>176</v>
          </cell>
          <cell r="F2692">
            <v>4107.84</v>
          </cell>
        </row>
        <row r="2693">
          <cell r="A2693">
            <v>10411744</v>
          </cell>
          <cell r="B2693" t="str">
            <v>NEMATI,FARESS</v>
          </cell>
          <cell r="C2693">
            <v>40703400</v>
          </cell>
          <cell r="D2693">
            <v>23.42</v>
          </cell>
          <cell r="E2693">
            <v>180</v>
          </cell>
          <cell r="F2693">
            <v>4215.6000000000004</v>
          </cell>
        </row>
        <row r="2694">
          <cell r="A2694">
            <v>10411840</v>
          </cell>
          <cell r="B2694" t="str">
            <v>HERRALA,KYLE MARIE</v>
          </cell>
          <cell r="C2694">
            <v>40697741</v>
          </cell>
          <cell r="D2694">
            <v>24.72</v>
          </cell>
          <cell r="E2694">
            <v>32</v>
          </cell>
          <cell r="F2694">
            <v>791.04</v>
          </cell>
        </row>
        <row r="2695">
          <cell r="A2695">
            <v>10411840</v>
          </cell>
          <cell r="B2695" t="str">
            <v>HERRALA,KYLE MARIE</v>
          </cell>
          <cell r="C2695">
            <v>40697741</v>
          </cell>
          <cell r="D2695">
            <v>28.92</v>
          </cell>
          <cell r="E2695">
            <v>144</v>
          </cell>
          <cell r="F2695">
            <v>4164.4800000000005</v>
          </cell>
        </row>
        <row r="2696">
          <cell r="A2696">
            <v>10411844</v>
          </cell>
          <cell r="B2696" t="str">
            <v>NICKL,CHRISTIAN KARL</v>
          </cell>
          <cell r="C2696">
            <v>40697746</v>
          </cell>
          <cell r="D2696">
            <v>27.85</v>
          </cell>
          <cell r="E2696">
            <v>152</v>
          </cell>
          <cell r="F2696">
            <v>4233.2</v>
          </cell>
        </row>
        <row r="2697">
          <cell r="A2697">
            <v>10411851</v>
          </cell>
          <cell r="B2697" t="str">
            <v>GONZALEZ,KEVIN A</v>
          </cell>
          <cell r="C2697">
            <v>40666006</v>
          </cell>
          <cell r="D2697">
            <v>23.95</v>
          </cell>
          <cell r="E2697">
            <v>172</v>
          </cell>
          <cell r="F2697">
            <v>4119.3999999999996</v>
          </cell>
        </row>
        <row r="2698">
          <cell r="A2698">
            <v>10411854</v>
          </cell>
          <cell r="B2698" t="str">
            <v>TURKAL,CLAIRE ELIZABETH</v>
          </cell>
          <cell r="C2698">
            <v>40698778</v>
          </cell>
          <cell r="D2698">
            <v>17.52</v>
          </cell>
          <cell r="E2698">
            <v>176</v>
          </cell>
          <cell r="F2698">
            <v>3083.52</v>
          </cell>
        </row>
        <row r="2699">
          <cell r="A2699">
            <v>10411939</v>
          </cell>
          <cell r="B2699" t="str">
            <v>USIM,NDIYA N</v>
          </cell>
          <cell r="C2699">
            <v>40750114</v>
          </cell>
          <cell r="D2699">
            <v>14</v>
          </cell>
          <cell r="E2699">
            <v>11.25</v>
          </cell>
          <cell r="F2699">
            <v>157.5</v>
          </cell>
        </row>
        <row r="2700">
          <cell r="A2700">
            <v>10412204</v>
          </cell>
          <cell r="B2700" t="str">
            <v>SCHRIER,RACHEL D</v>
          </cell>
          <cell r="C2700">
            <v>40702818</v>
          </cell>
          <cell r="D2700">
            <v>49.53</v>
          </cell>
          <cell r="E2700">
            <v>30</v>
          </cell>
          <cell r="F2700">
            <v>1485.9</v>
          </cell>
        </row>
        <row r="2701">
          <cell r="A2701">
            <v>10412224</v>
          </cell>
          <cell r="B2701" t="str">
            <v>RUSHTON,PAULA J</v>
          </cell>
          <cell r="C2701">
            <v>40702841</v>
          </cell>
          <cell r="D2701">
            <v>30.03</v>
          </cell>
          <cell r="E2701">
            <v>176</v>
          </cell>
          <cell r="F2701">
            <v>5285.2800000000007</v>
          </cell>
        </row>
        <row r="2702">
          <cell r="A2702">
            <v>10412270</v>
          </cell>
          <cell r="B2702" t="str">
            <v>MONDALA,PHOEBE KIRSTIN D</v>
          </cell>
          <cell r="C2702">
            <v>40698050</v>
          </cell>
          <cell r="D2702">
            <v>25.41</v>
          </cell>
          <cell r="E2702">
            <v>175</v>
          </cell>
          <cell r="F2702">
            <v>4446.75</v>
          </cell>
        </row>
        <row r="2703">
          <cell r="A2703">
            <v>10412292</v>
          </cell>
          <cell r="B2703" t="str">
            <v>NIKLASON,KATHARINE C</v>
          </cell>
          <cell r="C2703">
            <v>40698062</v>
          </cell>
          <cell r="D2703">
            <v>31.13</v>
          </cell>
          <cell r="E2703">
            <v>182</v>
          </cell>
          <cell r="F2703">
            <v>5665.66</v>
          </cell>
        </row>
        <row r="2704">
          <cell r="A2704">
            <v>10412313</v>
          </cell>
          <cell r="B2704" t="str">
            <v>NIKLASON,JACK LOWELL</v>
          </cell>
          <cell r="C2704">
            <v>40698087</v>
          </cell>
          <cell r="D2704">
            <v>23.42</v>
          </cell>
          <cell r="E2704">
            <v>176</v>
          </cell>
          <cell r="F2704">
            <v>4121.92</v>
          </cell>
        </row>
        <row r="2705">
          <cell r="A2705">
            <v>10412323</v>
          </cell>
          <cell r="B2705" t="str">
            <v>MOTT,JENNIFER S</v>
          </cell>
          <cell r="C2705">
            <v>40698106</v>
          </cell>
          <cell r="D2705">
            <v>23.34</v>
          </cell>
          <cell r="E2705">
            <v>176</v>
          </cell>
          <cell r="F2705">
            <v>4107.84</v>
          </cell>
        </row>
        <row r="2706">
          <cell r="A2706">
            <v>10412333</v>
          </cell>
          <cell r="B2706" t="str">
            <v>NORTON,SARAH ELIZABETH</v>
          </cell>
          <cell r="C2706">
            <v>40698112</v>
          </cell>
          <cell r="D2706">
            <v>64.83</v>
          </cell>
          <cell r="E2706">
            <v>128</v>
          </cell>
          <cell r="F2706">
            <v>8298.24</v>
          </cell>
        </row>
        <row r="2707">
          <cell r="A2707">
            <v>10412377</v>
          </cell>
          <cell r="B2707" t="str">
            <v>MEDIANO,FERNANDO</v>
          </cell>
          <cell r="C2707">
            <v>40698439</v>
          </cell>
          <cell r="D2707">
            <v>68.81</v>
          </cell>
          <cell r="E2707">
            <v>172</v>
          </cell>
          <cell r="F2707">
            <v>11835.32</v>
          </cell>
        </row>
        <row r="2708">
          <cell r="A2708">
            <v>10412381</v>
          </cell>
          <cell r="B2708" t="str">
            <v>OBRIANT,HITOMI</v>
          </cell>
          <cell r="C2708">
            <v>40698445</v>
          </cell>
          <cell r="D2708">
            <v>24.48</v>
          </cell>
          <cell r="E2708">
            <v>176</v>
          </cell>
          <cell r="F2708">
            <v>4308.4800000000005</v>
          </cell>
        </row>
        <row r="2709">
          <cell r="A2709">
            <v>10412455</v>
          </cell>
          <cell r="B2709" t="str">
            <v>VAN AEL,LESLIE J</v>
          </cell>
          <cell r="C2709">
            <v>40699866</v>
          </cell>
          <cell r="D2709">
            <v>26.77</v>
          </cell>
          <cell r="E2709">
            <v>176</v>
          </cell>
          <cell r="F2709">
            <v>4711.5199999999995</v>
          </cell>
        </row>
        <row r="2710">
          <cell r="A2710">
            <v>10412480</v>
          </cell>
          <cell r="B2710" t="str">
            <v>RATTANACHANE,MARGARET MIMIE</v>
          </cell>
          <cell r="C2710">
            <v>40699890</v>
          </cell>
          <cell r="D2710">
            <v>28.38</v>
          </cell>
          <cell r="E2710">
            <v>176</v>
          </cell>
          <cell r="F2710">
            <v>4994.88</v>
          </cell>
        </row>
        <row r="2711">
          <cell r="A2711">
            <v>10412693</v>
          </cell>
          <cell r="B2711" t="str">
            <v>BYRNE,VICTORIA SEGALL</v>
          </cell>
          <cell r="C2711">
            <v>40703187</v>
          </cell>
          <cell r="D2711">
            <v>37.03</v>
          </cell>
          <cell r="E2711">
            <v>176</v>
          </cell>
          <cell r="F2711">
            <v>6517.2800000000007</v>
          </cell>
        </row>
        <row r="2712">
          <cell r="A2712">
            <v>10412724</v>
          </cell>
          <cell r="B2712" t="str">
            <v>SEGREN,KADEN ALEXANDER</v>
          </cell>
          <cell r="C2712">
            <v>40703219</v>
          </cell>
          <cell r="D2712">
            <v>32.39</v>
          </cell>
          <cell r="E2712">
            <v>176</v>
          </cell>
          <cell r="F2712">
            <v>5700.64</v>
          </cell>
        </row>
        <row r="2713">
          <cell r="A2713">
            <v>10412729</v>
          </cell>
          <cell r="B2713" t="str">
            <v>SELBY,BLAKE ALEXIS</v>
          </cell>
          <cell r="C2713">
            <v>40703222</v>
          </cell>
          <cell r="D2713">
            <v>77.5</v>
          </cell>
          <cell r="E2713">
            <v>181.75</v>
          </cell>
          <cell r="F2713">
            <v>14085.625</v>
          </cell>
        </row>
        <row r="2714">
          <cell r="A2714">
            <v>10412738</v>
          </cell>
          <cell r="B2714" t="str">
            <v>SEMAYA,RACHEL</v>
          </cell>
          <cell r="C2714">
            <v>40697455</v>
          </cell>
          <cell r="D2714">
            <v>13.5</v>
          </cell>
          <cell r="E2714">
            <v>17.5</v>
          </cell>
          <cell r="F2714">
            <v>236.25</v>
          </cell>
        </row>
        <row r="2715">
          <cell r="A2715">
            <v>10412738</v>
          </cell>
          <cell r="B2715" t="str">
            <v>SEMAYA,RACHEL</v>
          </cell>
          <cell r="C2715" t="str">
            <v>(blank)</v>
          </cell>
          <cell r="D2715" t="str">
            <v>(blank)</v>
          </cell>
          <cell r="E2715">
            <v>0.5</v>
          </cell>
          <cell r="F2715" t="e">
            <v>#VALUE!</v>
          </cell>
        </row>
        <row r="2716">
          <cell r="A2716">
            <v>10412762</v>
          </cell>
          <cell r="B2716" t="str">
            <v>SEPULVEDA,YADIRA JANNET</v>
          </cell>
          <cell r="C2716">
            <v>40697494</v>
          </cell>
          <cell r="D2716">
            <v>23.34</v>
          </cell>
          <cell r="E2716">
            <v>176</v>
          </cell>
          <cell r="F2716">
            <v>4107.84</v>
          </cell>
        </row>
        <row r="2717">
          <cell r="A2717">
            <v>10412782</v>
          </cell>
          <cell r="B2717" t="str">
            <v>LEE,KARI LYNN</v>
          </cell>
          <cell r="C2717">
            <v>40697512</v>
          </cell>
          <cell r="D2717">
            <v>26.44</v>
          </cell>
          <cell r="E2717">
            <v>176</v>
          </cell>
          <cell r="F2717">
            <v>4653.4400000000005</v>
          </cell>
        </row>
        <row r="2718">
          <cell r="A2718">
            <v>10412798</v>
          </cell>
          <cell r="B2718" t="str">
            <v>SHARP,RICHARD F</v>
          </cell>
          <cell r="C2718">
            <v>40697544</v>
          </cell>
          <cell r="D2718">
            <v>35.15</v>
          </cell>
          <cell r="E2718">
            <v>176</v>
          </cell>
          <cell r="F2718">
            <v>6186.4</v>
          </cell>
        </row>
        <row r="2719">
          <cell r="A2719">
            <v>10412799</v>
          </cell>
          <cell r="B2719" t="str">
            <v>SAIKI,LORELIE B</v>
          </cell>
          <cell r="C2719">
            <v>40697532</v>
          </cell>
          <cell r="D2719">
            <v>91.1</v>
          </cell>
          <cell r="E2719">
            <v>206</v>
          </cell>
          <cell r="F2719">
            <v>18766.599999999999</v>
          </cell>
        </row>
        <row r="2720">
          <cell r="A2720">
            <v>10412804</v>
          </cell>
          <cell r="B2720" t="str">
            <v>SHARPE,HAWIZA Z</v>
          </cell>
          <cell r="C2720">
            <v>40665806</v>
          </cell>
          <cell r="D2720">
            <v>35.92</v>
          </cell>
          <cell r="E2720">
            <v>8</v>
          </cell>
          <cell r="F2720">
            <v>287.36</v>
          </cell>
        </row>
        <row r="2721">
          <cell r="A2721">
            <v>10412815</v>
          </cell>
          <cell r="B2721" t="str">
            <v>SHAFIQ,FAIZA</v>
          </cell>
          <cell r="C2721">
            <v>40697548</v>
          </cell>
          <cell r="D2721">
            <v>32.78</v>
          </cell>
          <cell r="E2721">
            <v>176</v>
          </cell>
          <cell r="F2721">
            <v>5769.2800000000007</v>
          </cell>
        </row>
        <row r="2722">
          <cell r="A2722">
            <v>10412858</v>
          </cell>
          <cell r="B2722" t="str">
            <v>OKAMOTO,KEVIN NOBUO</v>
          </cell>
          <cell r="C2722">
            <v>40698805</v>
          </cell>
          <cell r="D2722">
            <v>17.52</v>
          </cell>
          <cell r="E2722">
            <v>116</v>
          </cell>
          <cell r="F2722">
            <v>2032.32</v>
          </cell>
        </row>
        <row r="2723">
          <cell r="A2723">
            <v>10412865</v>
          </cell>
          <cell r="B2723" t="str">
            <v>OKINO,MEI-LIN CHIN</v>
          </cell>
          <cell r="C2723">
            <v>40698798</v>
          </cell>
          <cell r="D2723">
            <v>23.34</v>
          </cell>
          <cell r="E2723">
            <v>69.5</v>
          </cell>
          <cell r="F2723">
            <v>1622.1299999999999</v>
          </cell>
        </row>
        <row r="2724">
          <cell r="A2724">
            <v>10412950</v>
          </cell>
          <cell r="B2724" t="str">
            <v>HALFORD,HEATHER R</v>
          </cell>
          <cell r="C2724">
            <v>40665899</v>
          </cell>
          <cell r="D2724">
            <v>28.14</v>
          </cell>
          <cell r="E2724">
            <v>73.5</v>
          </cell>
          <cell r="F2724">
            <v>2068.29</v>
          </cell>
        </row>
        <row r="2725">
          <cell r="A2725">
            <v>10413000</v>
          </cell>
          <cell r="B2725" t="str">
            <v>VERGARA,CAROLYN S</v>
          </cell>
          <cell r="C2725">
            <v>40709943</v>
          </cell>
          <cell r="D2725">
            <v>30.7</v>
          </cell>
          <cell r="E2725">
            <v>185.5</v>
          </cell>
          <cell r="F2725">
            <v>5694.8499999999995</v>
          </cell>
        </row>
        <row r="2726">
          <cell r="A2726">
            <v>10413007</v>
          </cell>
          <cell r="B2726" t="str">
            <v>VERA,JESUS</v>
          </cell>
          <cell r="C2726">
            <v>40709942</v>
          </cell>
          <cell r="D2726">
            <v>31.41</v>
          </cell>
          <cell r="E2726">
            <v>176</v>
          </cell>
          <cell r="F2726">
            <v>5528.16</v>
          </cell>
        </row>
        <row r="2727">
          <cell r="A2727">
            <v>10413059</v>
          </cell>
          <cell r="B2727" t="str">
            <v>VIBAL-POASTER,MARIA KHRISTINA ANATALIO</v>
          </cell>
          <cell r="C2727">
            <v>40710100</v>
          </cell>
          <cell r="D2727">
            <v>87.22</v>
          </cell>
          <cell r="E2727">
            <v>12</v>
          </cell>
          <cell r="F2727">
            <v>1046.6399999999999</v>
          </cell>
        </row>
        <row r="2728">
          <cell r="A2728">
            <v>10413090</v>
          </cell>
          <cell r="B2728" t="str">
            <v>VIGALOK,ZOYA MICHAILOVNA</v>
          </cell>
          <cell r="C2728">
            <v>40710145</v>
          </cell>
          <cell r="D2728">
            <v>31.39</v>
          </cell>
          <cell r="E2728">
            <v>176</v>
          </cell>
          <cell r="F2728">
            <v>5524.64</v>
          </cell>
        </row>
        <row r="2729">
          <cell r="A2729">
            <v>10413343</v>
          </cell>
          <cell r="B2729" t="str">
            <v>SHEVINSKY,CARLY A</v>
          </cell>
          <cell r="C2729">
            <v>40698260</v>
          </cell>
          <cell r="D2729">
            <v>25.91</v>
          </cell>
          <cell r="E2729">
            <v>176</v>
          </cell>
          <cell r="F2729">
            <v>4560.16</v>
          </cell>
        </row>
        <row r="2730">
          <cell r="A2730">
            <v>10413374</v>
          </cell>
          <cell r="B2730" t="str">
            <v>ROBERTS,GINI</v>
          </cell>
          <cell r="C2730">
            <v>40698292</v>
          </cell>
          <cell r="D2730">
            <v>29.38</v>
          </cell>
          <cell r="E2730">
            <v>176</v>
          </cell>
          <cell r="F2730">
            <v>5170.88</v>
          </cell>
        </row>
        <row r="2731">
          <cell r="A2731">
            <v>10413499</v>
          </cell>
          <cell r="B2731" t="str">
            <v>OZYAZGAN,LALIN SUE</v>
          </cell>
          <cell r="C2731">
            <v>40699602</v>
          </cell>
          <cell r="D2731">
            <v>13.5</v>
          </cell>
          <cell r="E2731">
            <v>86.75</v>
          </cell>
          <cell r="F2731">
            <v>1171.125</v>
          </cell>
        </row>
        <row r="2732">
          <cell r="A2732">
            <v>10413504</v>
          </cell>
          <cell r="B2732" t="str">
            <v>MCMURTRY,ZOHAR</v>
          </cell>
          <cell r="C2732">
            <v>40699607</v>
          </cell>
          <cell r="D2732">
            <v>83.86</v>
          </cell>
          <cell r="E2732">
            <v>128</v>
          </cell>
          <cell r="F2732">
            <v>10734.08</v>
          </cell>
        </row>
        <row r="2733">
          <cell r="A2733">
            <v>10413544</v>
          </cell>
          <cell r="B2733" t="str">
            <v>NGUYEN,THANHNHA THI</v>
          </cell>
          <cell r="C2733">
            <v>40710185</v>
          </cell>
          <cell r="D2733">
            <v>30.36</v>
          </cell>
          <cell r="E2733">
            <v>3</v>
          </cell>
          <cell r="F2733">
            <v>91.08</v>
          </cell>
        </row>
        <row r="2734">
          <cell r="A2734">
            <v>10413567</v>
          </cell>
          <cell r="B2734" t="str">
            <v>VIDRIO,ALEJANDRA</v>
          </cell>
          <cell r="C2734">
            <v>40710311</v>
          </cell>
          <cell r="D2734">
            <v>28.14</v>
          </cell>
          <cell r="E2734">
            <v>176</v>
          </cell>
          <cell r="F2734">
            <v>4952.6400000000003</v>
          </cell>
        </row>
        <row r="2735">
          <cell r="A2735">
            <v>10413632</v>
          </cell>
          <cell r="B2735" t="str">
            <v>VON EBKE,MORGAN CARA</v>
          </cell>
          <cell r="C2735">
            <v>40710382</v>
          </cell>
          <cell r="D2735">
            <v>30.03</v>
          </cell>
          <cell r="E2735">
            <v>176</v>
          </cell>
          <cell r="F2735">
            <v>5285.2800000000007</v>
          </cell>
        </row>
        <row r="2736">
          <cell r="A2736">
            <v>10413647</v>
          </cell>
          <cell r="B2736" t="str">
            <v>VOSS,DONNA DEE</v>
          </cell>
          <cell r="C2736">
            <v>40710499</v>
          </cell>
          <cell r="D2736">
            <v>25.62</v>
          </cell>
          <cell r="E2736">
            <v>176</v>
          </cell>
          <cell r="F2736">
            <v>4509.12</v>
          </cell>
        </row>
        <row r="2737">
          <cell r="A2737">
            <v>10413673</v>
          </cell>
          <cell r="B2737" t="str">
            <v>TARA,TRISTY KEIKO</v>
          </cell>
          <cell r="C2737">
            <v>40710524</v>
          </cell>
          <cell r="D2737">
            <v>33.31</v>
          </cell>
          <cell r="E2737">
            <v>176</v>
          </cell>
          <cell r="F2737">
            <v>5862.56</v>
          </cell>
        </row>
        <row r="2738">
          <cell r="A2738">
            <v>10413817</v>
          </cell>
          <cell r="B2738" t="str">
            <v>SHULDBERG,SARA ANNE</v>
          </cell>
          <cell r="C2738">
            <v>40698321</v>
          </cell>
          <cell r="D2738">
            <v>25.41</v>
          </cell>
          <cell r="E2738">
            <v>176</v>
          </cell>
          <cell r="F2738">
            <v>4472.16</v>
          </cell>
        </row>
        <row r="2739">
          <cell r="A2739">
            <v>10413893</v>
          </cell>
          <cell r="B2739" t="str">
            <v>CERIALE,CHRISTOPHER HANNUM</v>
          </cell>
          <cell r="C2739">
            <v>40698689</v>
          </cell>
          <cell r="D2739">
            <v>64.88</v>
          </cell>
          <cell r="E2739">
            <v>184</v>
          </cell>
          <cell r="F2739">
            <v>11937.919999999998</v>
          </cell>
        </row>
        <row r="2740">
          <cell r="A2740">
            <v>10413922</v>
          </cell>
          <cell r="B2740" t="str">
            <v>SIMONAITIS,MILDA K</v>
          </cell>
          <cell r="C2740">
            <v>40699002</v>
          </cell>
          <cell r="D2740">
            <v>27.07</v>
          </cell>
          <cell r="E2740">
            <v>125</v>
          </cell>
          <cell r="F2740">
            <v>3383.75</v>
          </cell>
        </row>
        <row r="2741">
          <cell r="A2741">
            <v>10413935</v>
          </cell>
          <cell r="B2741" t="str">
            <v>SINCOMB,TROY MICHAEL</v>
          </cell>
          <cell r="C2741">
            <v>40699024</v>
          </cell>
          <cell r="D2741">
            <v>24.34</v>
          </cell>
          <cell r="E2741">
            <v>104.5</v>
          </cell>
          <cell r="F2741">
            <v>2543.5300000000002</v>
          </cell>
        </row>
        <row r="2742">
          <cell r="A2742">
            <v>10413961</v>
          </cell>
          <cell r="B2742" t="str">
            <v>ARIOLA,ANNALEAH MAILANI</v>
          </cell>
          <cell r="C2742">
            <v>40699646</v>
          </cell>
          <cell r="D2742">
            <v>27.51</v>
          </cell>
          <cell r="E2742">
            <v>172</v>
          </cell>
          <cell r="F2742">
            <v>4731.72</v>
          </cell>
        </row>
        <row r="2743">
          <cell r="A2743">
            <v>10414013</v>
          </cell>
          <cell r="B2743" t="str">
            <v>PANCHERI,JOAN MARIE</v>
          </cell>
          <cell r="C2743">
            <v>40699994</v>
          </cell>
          <cell r="D2743">
            <v>69.459999999999994</v>
          </cell>
          <cell r="E2743">
            <v>88</v>
          </cell>
          <cell r="F2743">
            <v>6112.48</v>
          </cell>
        </row>
        <row r="2744">
          <cell r="A2744">
            <v>10414045</v>
          </cell>
          <cell r="B2744" t="str">
            <v>BRIBIESCA,ANDREA</v>
          </cell>
          <cell r="C2744">
            <v>40700028</v>
          </cell>
          <cell r="D2744">
            <v>30.98</v>
          </cell>
          <cell r="E2744">
            <v>176</v>
          </cell>
          <cell r="F2744">
            <v>5452.4800000000005</v>
          </cell>
        </row>
        <row r="2745">
          <cell r="A2745">
            <v>10414047</v>
          </cell>
          <cell r="B2745" t="str">
            <v>DAMRON,LISA MARIE</v>
          </cell>
          <cell r="C2745">
            <v>40700046</v>
          </cell>
          <cell r="D2745">
            <v>34.11</v>
          </cell>
          <cell r="E2745">
            <v>184</v>
          </cell>
          <cell r="F2745">
            <v>6276.24</v>
          </cell>
        </row>
        <row r="2746">
          <cell r="A2746">
            <v>10414064</v>
          </cell>
          <cell r="B2746" t="str">
            <v>CAVICHINI CORDEIRO,MELINA</v>
          </cell>
          <cell r="C2746">
            <v>40700347</v>
          </cell>
          <cell r="D2746">
            <v>28.35</v>
          </cell>
          <cell r="E2746">
            <v>73.5</v>
          </cell>
          <cell r="F2746">
            <v>2083.7249999999999</v>
          </cell>
        </row>
        <row r="2747">
          <cell r="A2747">
            <v>10414091</v>
          </cell>
          <cell r="B2747" t="str">
            <v>PARSONS,MAUREEN ANN</v>
          </cell>
          <cell r="C2747">
            <v>40700380</v>
          </cell>
          <cell r="D2747">
            <v>73.040000000000006</v>
          </cell>
          <cell r="E2747">
            <v>193.75</v>
          </cell>
          <cell r="F2747">
            <v>14151.500000000002</v>
          </cell>
        </row>
        <row r="2748">
          <cell r="A2748">
            <v>10414126</v>
          </cell>
          <cell r="B2748" t="str">
            <v>WAGSTAFF,SHAWN MARK</v>
          </cell>
          <cell r="C2748">
            <v>40710564</v>
          </cell>
          <cell r="D2748">
            <v>83.81</v>
          </cell>
          <cell r="E2748">
            <v>176</v>
          </cell>
          <cell r="F2748">
            <v>14750.560000000001</v>
          </cell>
        </row>
        <row r="2749">
          <cell r="A2749">
            <v>10414170</v>
          </cell>
          <cell r="B2749" t="str">
            <v>WAN,FANG</v>
          </cell>
          <cell r="C2749">
            <v>40710634</v>
          </cell>
          <cell r="D2749">
            <v>35.31</v>
          </cell>
          <cell r="E2749">
            <v>176</v>
          </cell>
          <cell r="F2749">
            <v>6214.56</v>
          </cell>
        </row>
        <row r="2750">
          <cell r="A2750">
            <v>10414207</v>
          </cell>
          <cell r="B2750" t="str">
            <v>LIMARY,ABIGAIL ENRIQUEZ</v>
          </cell>
          <cell r="C2750">
            <v>40710675</v>
          </cell>
          <cell r="D2750">
            <v>13.5</v>
          </cell>
          <cell r="E2750">
            <v>61</v>
          </cell>
          <cell r="F2750">
            <v>823.5</v>
          </cell>
        </row>
        <row r="2751">
          <cell r="A2751">
            <v>10414213</v>
          </cell>
          <cell r="B2751" t="str">
            <v>WASCHER,ALEXIS ANH</v>
          </cell>
          <cell r="C2751">
            <v>40710681</v>
          </cell>
          <cell r="D2751">
            <v>13.5</v>
          </cell>
          <cell r="E2751">
            <v>57.5</v>
          </cell>
          <cell r="F2751">
            <v>776.25</v>
          </cell>
        </row>
        <row r="2752">
          <cell r="A2752">
            <v>10414219</v>
          </cell>
          <cell r="B2752" t="str">
            <v>WASSELL,ANNETTE</v>
          </cell>
          <cell r="C2752">
            <v>40710687</v>
          </cell>
          <cell r="D2752">
            <v>74.489999999999995</v>
          </cell>
          <cell r="E2752">
            <v>197.5</v>
          </cell>
          <cell r="F2752">
            <v>14711.775</v>
          </cell>
        </row>
        <row r="2753">
          <cell r="A2753">
            <v>10414224</v>
          </cell>
          <cell r="B2753" t="str">
            <v>WASSELL,ANDREW</v>
          </cell>
          <cell r="C2753">
            <v>40710690</v>
          </cell>
          <cell r="D2753">
            <v>17.52</v>
          </cell>
          <cell r="E2753">
            <v>120.5</v>
          </cell>
          <cell r="F2753">
            <v>2111.16</v>
          </cell>
        </row>
        <row r="2754">
          <cell r="A2754">
            <v>10414234</v>
          </cell>
          <cell r="B2754" t="str">
            <v>WAX,VIVIKA STARKS</v>
          </cell>
          <cell r="C2754">
            <v>40710708</v>
          </cell>
          <cell r="D2754">
            <v>91.1</v>
          </cell>
          <cell r="E2754">
            <v>176</v>
          </cell>
          <cell r="F2754">
            <v>16033.599999999999</v>
          </cell>
        </row>
        <row r="2755">
          <cell r="A2755">
            <v>10414238</v>
          </cell>
          <cell r="B2755" t="str">
            <v>RELAFORD,MARGARET ANN</v>
          </cell>
          <cell r="C2755">
            <v>40710710</v>
          </cell>
          <cell r="D2755">
            <v>29.58</v>
          </cell>
          <cell r="E2755">
            <v>229</v>
          </cell>
          <cell r="F2755">
            <v>6773.82</v>
          </cell>
        </row>
        <row r="2756">
          <cell r="A2756">
            <v>10414241</v>
          </cell>
          <cell r="B2756" t="str">
            <v>WEAVER,STEVEN</v>
          </cell>
          <cell r="C2756">
            <v>40710713</v>
          </cell>
          <cell r="D2756">
            <v>35.92</v>
          </cell>
          <cell r="E2756">
            <v>56</v>
          </cell>
          <cell r="F2756">
            <v>2011.52</v>
          </cell>
        </row>
        <row r="2757">
          <cell r="A2757">
            <v>10414438</v>
          </cell>
          <cell r="B2757" t="str">
            <v>SLOWIK,CHRISTOPHER PAUL</v>
          </cell>
          <cell r="C2757">
            <v>40699407</v>
          </cell>
          <cell r="D2757">
            <v>23.34</v>
          </cell>
          <cell r="E2757">
            <v>175</v>
          </cell>
          <cell r="F2757">
            <v>4084.5</v>
          </cell>
        </row>
        <row r="2758">
          <cell r="A2758">
            <v>10414494</v>
          </cell>
          <cell r="B2758" t="str">
            <v>SMITH,PAULA KAY</v>
          </cell>
          <cell r="C2758">
            <v>40699770</v>
          </cell>
          <cell r="D2758">
            <v>31.44</v>
          </cell>
          <cell r="E2758">
            <v>176</v>
          </cell>
          <cell r="F2758">
            <v>5533.4400000000005</v>
          </cell>
        </row>
        <row r="2759">
          <cell r="A2759">
            <v>10414504</v>
          </cell>
          <cell r="B2759" t="str">
            <v>SMITH,TRAVIS H</v>
          </cell>
          <cell r="C2759">
            <v>40699784</v>
          </cell>
          <cell r="D2759">
            <v>25.41</v>
          </cell>
          <cell r="E2759">
            <v>184</v>
          </cell>
          <cell r="F2759">
            <v>4675.4399999999996</v>
          </cell>
        </row>
        <row r="2760">
          <cell r="A2760">
            <v>10414525</v>
          </cell>
          <cell r="B2760" t="str">
            <v>PASILLAS,MARTINA P</v>
          </cell>
          <cell r="C2760">
            <v>40700393</v>
          </cell>
          <cell r="D2760">
            <v>34.880000000000003</v>
          </cell>
          <cell r="E2760">
            <v>176</v>
          </cell>
          <cell r="F2760">
            <v>6138.88</v>
          </cell>
        </row>
        <row r="2761">
          <cell r="A2761">
            <v>10414526</v>
          </cell>
          <cell r="B2761" t="str">
            <v>PASTER,MOLLIE R</v>
          </cell>
          <cell r="C2761">
            <v>40700397</v>
          </cell>
          <cell r="D2761">
            <v>23.34</v>
          </cell>
          <cell r="E2761">
            <v>176</v>
          </cell>
          <cell r="F2761">
            <v>4107.84</v>
          </cell>
        </row>
        <row r="2762">
          <cell r="A2762">
            <v>10414588</v>
          </cell>
          <cell r="B2762" t="str">
            <v>PECK,CONLEY MURANO</v>
          </cell>
          <cell r="C2762">
            <v>40700756</v>
          </cell>
          <cell r="D2762">
            <v>25.44</v>
          </cell>
          <cell r="E2762">
            <v>176</v>
          </cell>
          <cell r="F2762">
            <v>4477.4400000000005</v>
          </cell>
        </row>
        <row r="2763">
          <cell r="A2763">
            <v>10414640</v>
          </cell>
          <cell r="B2763" t="str">
            <v>PENA LEDON,GILBERTO</v>
          </cell>
          <cell r="C2763">
            <v>40700811</v>
          </cell>
          <cell r="D2763">
            <v>71.61</v>
          </cell>
          <cell r="E2763">
            <v>176</v>
          </cell>
          <cell r="F2763">
            <v>12603.36</v>
          </cell>
        </row>
        <row r="2764">
          <cell r="A2764">
            <v>10414710</v>
          </cell>
          <cell r="B2764" t="str">
            <v>WEISBAUM,AMY NICOLE</v>
          </cell>
          <cell r="C2764">
            <v>40710766</v>
          </cell>
          <cell r="D2764">
            <v>30.4</v>
          </cell>
          <cell r="E2764">
            <v>8</v>
          </cell>
          <cell r="F2764">
            <v>243.2</v>
          </cell>
        </row>
        <row r="2765">
          <cell r="A2765">
            <v>10414786</v>
          </cell>
          <cell r="B2765" t="str">
            <v>WHITE,MARTHA M</v>
          </cell>
          <cell r="C2765">
            <v>40710850</v>
          </cell>
          <cell r="D2765">
            <v>41.03</v>
          </cell>
          <cell r="E2765">
            <v>176</v>
          </cell>
          <cell r="F2765">
            <v>7221.2800000000007</v>
          </cell>
        </row>
        <row r="2766">
          <cell r="A2766">
            <v>10414799</v>
          </cell>
          <cell r="B2766" t="str">
            <v>GAMBLES FARR,SAMANTHA ANNE</v>
          </cell>
          <cell r="C2766">
            <v>40710874</v>
          </cell>
          <cell r="D2766">
            <v>74.489999999999995</v>
          </cell>
          <cell r="E2766">
            <v>169.5</v>
          </cell>
          <cell r="F2766">
            <v>12626.054999999998</v>
          </cell>
        </row>
        <row r="2767">
          <cell r="A2767">
            <v>10414958</v>
          </cell>
          <cell r="B2767" t="str">
            <v>SOLDAU,KATRIN I</v>
          </cell>
          <cell r="C2767">
            <v>40699825</v>
          </cell>
          <cell r="D2767">
            <v>36.200000000000003</v>
          </cell>
          <cell r="E2767">
            <v>77</v>
          </cell>
          <cell r="F2767">
            <v>2787.4</v>
          </cell>
        </row>
        <row r="2768">
          <cell r="A2768">
            <v>10415054</v>
          </cell>
          <cell r="B2768" t="str">
            <v>SOX,REBECCA LEE</v>
          </cell>
          <cell r="C2768">
            <v>40700220</v>
          </cell>
          <cell r="D2768">
            <v>82.25</v>
          </cell>
          <cell r="E2768">
            <v>93</v>
          </cell>
          <cell r="F2768">
            <v>7649.25</v>
          </cell>
        </row>
        <row r="2769">
          <cell r="A2769">
            <v>10415102</v>
          </cell>
          <cell r="B2769" t="str">
            <v>DE FREITAS,BRUNA BELLANCA</v>
          </cell>
          <cell r="C2769">
            <v>40665920</v>
          </cell>
          <cell r="D2769">
            <v>31.53</v>
          </cell>
          <cell r="E2769">
            <v>8</v>
          </cell>
          <cell r="F2769">
            <v>252.24</v>
          </cell>
        </row>
        <row r="2770">
          <cell r="A2770">
            <v>10415106</v>
          </cell>
          <cell r="B2770" t="str">
            <v>PEREZ-TEJADA,ALAN G</v>
          </cell>
          <cell r="C2770">
            <v>40701183</v>
          </cell>
          <cell r="D2770">
            <v>22.66</v>
          </cell>
          <cell r="E2770">
            <v>176</v>
          </cell>
          <cell r="F2770">
            <v>3988.16</v>
          </cell>
        </row>
        <row r="2771">
          <cell r="A2771">
            <v>10415114</v>
          </cell>
          <cell r="B2771" t="str">
            <v>DE FRANCESCHI,ELINA RACHAEL</v>
          </cell>
          <cell r="C2771">
            <v>40701153</v>
          </cell>
          <cell r="D2771">
            <v>71.61</v>
          </cell>
          <cell r="E2771">
            <v>195.25</v>
          </cell>
          <cell r="F2771">
            <v>13981.852499999999</v>
          </cell>
        </row>
        <row r="2772">
          <cell r="A2772">
            <v>10415151</v>
          </cell>
          <cell r="B2772" t="str">
            <v>PETTAWAY,DANA GERVA</v>
          </cell>
          <cell r="C2772">
            <v>40701201</v>
          </cell>
          <cell r="D2772">
            <v>29.38</v>
          </cell>
          <cell r="E2772">
            <v>176</v>
          </cell>
          <cell r="F2772">
            <v>5170.88</v>
          </cell>
        </row>
        <row r="2773">
          <cell r="A2773">
            <v>10415190</v>
          </cell>
          <cell r="B2773" t="str">
            <v>FRIEBEN,CODY JAMES</v>
          </cell>
          <cell r="C2773">
            <v>40701533</v>
          </cell>
          <cell r="D2773">
            <v>67.45</v>
          </cell>
          <cell r="E2773">
            <v>156</v>
          </cell>
          <cell r="F2773">
            <v>10522.2</v>
          </cell>
        </row>
        <row r="2774">
          <cell r="A2774">
            <v>10415224</v>
          </cell>
          <cell r="B2774" t="str">
            <v>PANCHAL,NIYATI JITENDRA</v>
          </cell>
          <cell r="C2774">
            <v>40701574</v>
          </cell>
          <cell r="D2774">
            <v>17.52</v>
          </cell>
          <cell r="E2774">
            <v>205.5</v>
          </cell>
          <cell r="F2774">
            <v>3600.36</v>
          </cell>
        </row>
        <row r="2775">
          <cell r="A2775">
            <v>10415255</v>
          </cell>
          <cell r="B2775" t="str">
            <v>BADILLA,TYLER L</v>
          </cell>
          <cell r="C2775">
            <v>40710906</v>
          </cell>
          <cell r="D2775">
            <v>26.63</v>
          </cell>
          <cell r="E2775">
            <v>176</v>
          </cell>
          <cell r="F2775">
            <v>4686.88</v>
          </cell>
        </row>
        <row r="2776">
          <cell r="A2776">
            <v>10415318</v>
          </cell>
          <cell r="B2776" t="str">
            <v>WILLIAMS-STEPPE,EUNICE MICHELLE</v>
          </cell>
          <cell r="C2776">
            <v>40710982</v>
          </cell>
          <cell r="D2776">
            <v>37.08</v>
          </cell>
          <cell r="E2776">
            <v>116</v>
          </cell>
          <cell r="F2776">
            <v>4301.28</v>
          </cell>
        </row>
        <row r="2777">
          <cell r="A2777">
            <v>10415326</v>
          </cell>
          <cell r="B2777" t="str">
            <v>WILSON,KATHLEEN L</v>
          </cell>
          <cell r="C2777">
            <v>40711004</v>
          </cell>
          <cell r="D2777">
            <v>37.65</v>
          </cell>
          <cell r="E2777">
            <v>96</v>
          </cell>
          <cell r="F2777">
            <v>3614.3999999999996</v>
          </cell>
        </row>
        <row r="2778">
          <cell r="A2778">
            <v>10415326</v>
          </cell>
          <cell r="B2778" t="str">
            <v>WILSON,KATHLEEN L</v>
          </cell>
          <cell r="C2778">
            <v>40711005</v>
          </cell>
          <cell r="D2778">
            <v>37.65</v>
          </cell>
          <cell r="E2778">
            <v>16</v>
          </cell>
          <cell r="F2778">
            <v>602.4</v>
          </cell>
        </row>
        <row r="2779">
          <cell r="A2779">
            <v>10415354</v>
          </cell>
          <cell r="B2779" t="str">
            <v>GONZALEZ RAMIREZ,DENIS A</v>
          </cell>
          <cell r="C2779">
            <v>40711021</v>
          </cell>
          <cell r="D2779">
            <v>16</v>
          </cell>
          <cell r="E2779">
            <v>194.75</v>
          </cell>
          <cell r="F2779">
            <v>3116</v>
          </cell>
        </row>
        <row r="2780">
          <cell r="A2780">
            <v>10415550</v>
          </cell>
          <cell r="B2780" t="str">
            <v>STANGL,LISA A</v>
          </cell>
          <cell r="C2780">
            <v>40700616</v>
          </cell>
          <cell r="D2780">
            <v>87.27</v>
          </cell>
          <cell r="E2780">
            <v>176</v>
          </cell>
          <cell r="F2780">
            <v>15359.519999999999</v>
          </cell>
        </row>
        <row r="2781">
          <cell r="A2781">
            <v>10415593</v>
          </cell>
          <cell r="B2781" t="str">
            <v>STEIMLE,SUSAN M</v>
          </cell>
          <cell r="C2781">
            <v>40700943</v>
          </cell>
          <cell r="D2781">
            <v>37.4</v>
          </cell>
          <cell r="E2781">
            <v>176</v>
          </cell>
          <cell r="F2781">
            <v>6582.4</v>
          </cell>
        </row>
        <row r="2782">
          <cell r="A2782">
            <v>10415604</v>
          </cell>
          <cell r="B2782" t="str">
            <v>SLACK,RANDA RAI</v>
          </cell>
          <cell r="C2782">
            <v>40700964</v>
          </cell>
          <cell r="D2782">
            <v>36.26</v>
          </cell>
          <cell r="E2782">
            <v>176</v>
          </cell>
          <cell r="F2782">
            <v>6381.7599999999993</v>
          </cell>
        </row>
        <row r="2783">
          <cell r="A2783">
            <v>10415616</v>
          </cell>
          <cell r="B2783" t="str">
            <v>STEPHANY,NORA LOUISE</v>
          </cell>
          <cell r="C2783">
            <v>40700975</v>
          </cell>
          <cell r="D2783">
            <v>80.59</v>
          </cell>
          <cell r="E2783">
            <v>176</v>
          </cell>
          <cell r="F2783">
            <v>14183.84</v>
          </cell>
        </row>
        <row r="2784">
          <cell r="A2784">
            <v>10415660</v>
          </cell>
          <cell r="B2784" t="str">
            <v>PINEDA,GABRIEL</v>
          </cell>
          <cell r="C2784">
            <v>40701892</v>
          </cell>
          <cell r="D2784">
            <v>39.049999999999997</v>
          </cell>
          <cell r="E2784">
            <v>73</v>
          </cell>
          <cell r="F2784">
            <v>2850.6499999999996</v>
          </cell>
        </row>
        <row r="2785">
          <cell r="A2785">
            <v>10415728</v>
          </cell>
          <cell r="B2785" t="str">
            <v>PONTES MUNHOZ,WIRLA</v>
          </cell>
          <cell r="C2785">
            <v>40701975</v>
          </cell>
          <cell r="D2785">
            <v>25.41</v>
          </cell>
          <cell r="E2785">
            <v>148</v>
          </cell>
          <cell r="F2785">
            <v>3760.68</v>
          </cell>
        </row>
        <row r="2786">
          <cell r="A2786">
            <v>10415747</v>
          </cell>
          <cell r="B2786" t="str">
            <v>PORTILLO,STEVEN MICHAEL</v>
          </cell>
          <cell r="C2786">
            <v>40702294</v>
          </cell>
          <cell r="D2786">
            <v>29.16</v>
          </cell>
          <cell r="E2786">
            <v>144</v>
          </cell>
          <cell r="F2786">
            <v>4199.04</v>
          </cell>
        </row>
        <row r="2787">
          <cell r="A2787">
            <v>10415783</v>
          </cell>
          <cell r="B2787" t="str">
            <v>PRAMOD AKULA BALA,FNU</v>
          </cell>
          <cell r="C2787">
            <v>40702337</v>
          </cell>
          <cell r="D2787">
            <v>30.98</v>
          </cell>
          <cell r="E2787">
            <v>176</v>
          </cell>
          <cell r="F2787">
            <v>5452.4800000000005</v>
          </cell>
        </row>
        <row r="2788">
          <cell r="A2788">
            <v>10415794</v>
          </cell>
          <cell r="B2788" t="str">
            <v>ORATOWSKI,JESICA LEE</v>
          </cell>
          <cell r="C2788">
            <v>40711049</v>
          </cell>
          <cell r="D2788">
            <v>34.799999999999997</v>
          </cell>
          <cell r="E2788">
            <v>72</v>
          </cell>
          <cell r="F2788">
            <v>2505.6</v>
          </cell>
        </row>
        <row r="2789">
          <cell r="A2789">
            <v>10415800</v>
          </cell>
          <cell r="B2789" t="str">
            <v>DEELEY,WILLIAM FEDERICO</v>
          </cell>
          <cell r="C2789">
            <v>40711052</v>
          </cell>
          <cell r="D2789">
            <v>15</v>
          </cell>
          <cell r="E2789">
            <v>66.5</v>
          </cell>
          <cell r="F2789">
            <v>997.5</v>
          </cell>
        </row>
        <row r="2790">
          <cell r="A2790">
            <v>10415830</v>
          </cell>
          <cell r="B2790" t="str">
            <v>WITHROW,BETH A</v>
          </cell>
          <cell r="C2790">
            <v>40711085</v>
          </cell>
          <cell r="D2790">
            <v>33.5</v>
          </cell>
          <cell r="E2790">
            <v>176</v>
          </cell>
          <cell r="F2790">
            <v>5896</v>
          </cell>
        </row>
        <row r="2791">
          <cell r="A2791">
            <v>10415853</v>
          </cell>
          <cell r="B2791" t="str">
            <v>WONG,JONATHAN H</v>
          </cell>
          <cell r="C2791">
            <v>40711111</v>
          </cell>
          <cell r="D2791">
            <v>31.58</v>
          </cell>
          <cell r="E2791">
            <v>176</v>
          </cell>
          <cell r="F2791">
            <v>5558.08</v>
          </cell>
        </row>
        <row r="2792">
          <cell r="A2792">
            <v>10415879</v>
          </cell>
          <cell r="B2792" t="str">
            <v>DANIELS,MICHAEL ROBERT</v>
          </cell>
          <cell r="C2792">
            <v>40711141</v>
          </cell>
          <cell r="D2792">
            <v>27.49</v>
          </cell>
          <cell r="E2792">
            <v>176</v>
          </cell>
          <cell r="F2792">
            <v>4838.24</v>
          </cell>
        </row>
        <row r="2793">
          <cell r="A2793">
            <v>10415911</v>
          </cell>
          <cell r="B2793" t="str">
            <v>TJUANTA,MEGAN ANI</v>
          </cell>
          <cell r="C2793">
            <v>40711176</v>
          </cell>
          <cell r="D2793">
            <v>14</v>
          </cell>
          <cell r="E2793">
            <v>34.25</v>
          </cell>
          <cell r="F2793">
            <v>479.5</v>
          </cell>
        </row>
        <row r="2794">
          <cell r="A2794">
            <v>10416061</v>
          </cell>
          <cell r="B2794" t="str">
            <v>STEFFEN,PAIGE H</v>
          </cell>
          <cell r="C2794">
            <v>40701008</v>
          </cell>
          <cell r="D2794">
            <v>23.34</v>
          </cell>
          <cell r="E2794">
            <v>176</v>
          </cell>
          <cell r="F2794">
            <v>4107.84</v>
          </cell>
        </row>
        <row r="2795">
          <cell r="A2795">
            <v>10416062</v>
          </cell>
          <cell r="B2795" t="str">
            <v>STIMSON,ELIZABETH A</v>
          </cell>
          <cell r="C2795">
            <v>40701007</v>
          </cell>
          <cell r="D2795">
            <v>94.77</v>
          </cell>
          <cell r="E2795">
            <v>43</v>
          </cell>
          <cell r="F2795">
            <v>4075.1099999999997</v>
          </cell>
        </row>
        <row r="2796">
          <cell r="A2796">
            <v>10416112</v>
          </cell>
          <cell r="B2796" t="str">
            <v>SCHROEDER,JENNIFER KRISTINE</v>
          </cell>
          <cell r="C2796">
            <v>40701358</v>
          </cell>
          <cell r="D2796">
            <v>75.959999999999994</v>
          </cell>
          <cell r="E2796">
            <v>85.25</v>
          </cell>
          <cell r="F2796">
            <v>6475.5899999999992</v>
          </cell>
        </row>
        <row r="2797">
          <cell r="A2797">
            <v>10416112</v>
          </cell>
          <cell r="B2797" t="str">
            <v>SCHROEDER,JENNIFER KRISTINE</v>
          </cell>
          <cell r="C2797" t="str">
            <v>(blank)</v>
          </cell>
          <cell r="D2797" t="str">
            <v>(blank)</v>
          </cell>
          <cell r="E2797">
            <v>8</v>
          </cell>
          <cell r="F2797" t="e">
            <v>#VALUE!</v>
          </cell>
        </row>
        <row r="2798">
          <cell r="A2798">
            <v>10416171</v>
          </cell>
          <cell r="B2798" t="str">
            <v>DAVIS,JUDITH J</v>
          </cell>
          <cell r="C2798">
            <v>40701717</v>
          </cell>
          <cell r="D2798">
            <v>31.16</v>
          </cell>
          <cell r="E2798">
            <v>176</v>
          </cell>
          <cell r="F2798">
            <v>5484.16</v>
          </cell>
        </row>
        <row r="2799">
          <cell r="A2799">
            <v>10416174</v>
          </cell>
          <cell r="B2799" t="str">
            <v>SIVILAY,NIPHA</v>
          </cell>
          <cell r="C2799">
            <v>40701721</v>
          </cell>
          <cell r="D2799">
            <v>23.88</v>
          </cell>
          <cell r="E2799">
            <v>176</v>
          </cell>
          <cell r="F2799">
            <v>4202.88</v>
          </cell>
        </row>
        <row r="2800">
          <cell r="A2800">
            <v>10416194</v>
          </cell>
          <cell r="B2800" t="str">
            <v>LIPNICK,TAMARA JEAN</v>
          </cell>
          <cell r="C2800">
            <v>40701740</v>
          </cell>
          <cell r="D2800">
            <v>29.45</v>
          </cell>
          <cell r="E2800">
            <v>185.5</v>
          </cell>
          <cell r="F2800">
            <v>5462.9749999999995</v>
          </cell>
        </row>
        <row r="2801">
          <cell r="A2801">
            <v>10416205</v>
          </cell>
          <cell r="B2801" t="str">
            <v>PREOVOLOS,MEGAN NICOLE</v>
          </cell>
          <cell r="C2801">
            <v>40702339</v>
          </cell>
          <cell r="D2801">
            <v>27.51</v>
          </cell>
          <cell r="E2801">
            <v>176</v>
          </cell>
          <cell r="F2801">
            <v>4841.76</v>
          </cell>
        </row>
        <row r="2802">
          <cell r="A2802">
            <v>10416224</v>
          </cell>
          <cell r="B2802" t="str">
            <v>BISHOP,ALLISON J</v>
          </cell>
          <cell r="C2802">
            <v>40702356</v>
          </cell>
          <cell r="D2802">
            <v>29.38</v>
          </cell>
          <cell r="E2802">
            <v>88</v>
          </cell>
          <cell r="F2802">
            <v>2585.44</v>
          </cell>
        </row>
        <row r="2803">
          <cell r="A2803">
            <v>10416227</v>
          </cell>
          <cell r="B2803" t="str">
            <v>LYNCH,SUSAN</v>
          </cell>
          <cell r="C2803">
            <v>40702365</v>
          </cell>
          <cell r="D2803">
            <v>57.35</v>
          </cell>
          <cell r="E2803">
            <v>7.75</v>
          </cell>
          <cell r="F2803">
            <v>444.46250000000003</v>
          </cell>
        </row>
        <row r="2804">
          <cell r="A2804">
            <v>10416244</v>
          </cell>
          <cell r="B2804" t="str">
            <v>BAROUNIS,KYA GRACE</v>
          </cell>
          <cell r="C2804">
            <v>40702668</v>
          </cell>
          <cell r="D2804">
            <v>38.25</v>
          </cell>
          <cell r="E2804">
            <v>55</v>
          </cell>
          <cell r="F2804">
            <v>2103.75</v>
          </cell>
        </row>
        <row r="2805">
          <cell r="A2805">
            <v>10416257</v>
          </cell>
          <cell r="B2805" t="str">
            <v>PUCKETT,OLIVIA K</v>
          </cell>
          <cell r="C2805">
            <v>40702679</v>
          </cell>
          <cell r="D2805">
            <v>25.41</v>
          </cell>
          <cell r="E2805">
            <v>176</v>
          </cell>
          <cell r="F2805">
            <v>4472.16</v>
          </cell>
        </row>
        <row r="2806">
          <cell r="A2806">
            <v>10416268</v>
          </cell>
          <cell r="B2806" t="str">
            <v>PUNG,MEREDITH A</v>
          </cell>
          <cell r="C2806">
            <v>40702703</v>
          </cell>
          <cell r="D2806">
            <v>39.18</v>
          </cell>
          <cell r="E2806">
            <v>125</v>
          </cell>
          <cell r="F2806">
            <v>4897.5</v>
          </cell>
        </row>
        <row r="2807">
          <cell r="A2807">
            <v>10416271</v>
          </cell>
          <cell r="B2807" t="str">
            <v>PURVIANCE,CYNTHIA ANN</v>
          </cell>
          <cell r="C2807">
            <v>40702692</v>
          </cell>
          <cell r="D2807">
            <v>113</v>
          </cell>
          <cell r="E2807">
            <v>18</v>
          </cell>
          <cell r="F2807">
            <v>2034</v>
          </cell>
        </row>
        <row r="2808">
          <cell r="A2808">
            <v>10416372</v>
          </cell>
          <cell r="B2808" t="str">
            <v>TIEU,NICOLE PHUONG-NGAN</v>
          </cell>
          <cell r="C2808">
            <v>40709738</v>
          </cell>
          <cell r="D2808">
            <v>17.52</v>
          </cell>
          <cell r="E2808">
            <v>81.25</v>
          </cell>
          <cell r="F2808">
            <v>1423.5</v>
          </cell>
        </row>
        <row r="2809">
          <cell r="A2809">
            <v>10416387</v>
          </cell>
          <cell r="B2809" t="str">
            <v>YALDIKO,ALLEN WALEED</v>
          </cell>
          <cell r="C2809">
            <v>40709757</v>
          </cell>
          <cell r="D2809">
            <v>17.52</v>
          </cell>
          <cell r="E2809">
            <v>69.5</v>
          </cell>
          <cell r="F2809">
            <v>1217.6399999999999</v>
          </cell>
        </row>
        <row r="2810">
          <cell r="A2810">
            <v>10416452</v>
          </cell>
          <cell r="B2810" t="str">
            <v>YOAKUM,STEPHANIE HOYT</v>
          </cell>
          <cell r="C2810">
            <v>40709833</v>
          </cell>
          <cell r="D2810">
            <v>89.32</v>
          </cell>
          <cell r="E2810">
            <v>176</v>
          </cell>
          <cell r="F2810">
            <v>15720.32</v>
          </cell>
        </row>
        <row r="2811">
          <cell r="A2811">
            <v>10416454</v>
          </cell>
          <cell r="B2811" t="str">
            <v>YANICKY,RICHARD KEITH</v>
          </cell>
          <cell r="C2811">
            <v>40709836</v>
          </cell>
          <cell r="D2811">
            <v>47.35</v>
          </cell>
          <cell r="E2811">
            <v>176</v>
          </cell>
          <cell r="F2811">
            <v>8333.6</v>
          </cell>
        </row>
        <row r="2812">
          <cell r="A2812">
            <v>10416458</v>
          </cell>
          <cell r="B2812" t="str">
            <v>YASSIN,DENA AYAD</v>
          </cell>
          <cell r="C2812">
            <v>40709842</v>
          </cell>
          <cell r="D2812">
            <v>27.49</v>
          </cell>
          <cell r="E2812">
            <v>176</v>
          </cell>
          <cell r="F2812">
            <v>4838.24</v>
          </cell>
        </row>
        <row r="2813">
          <cell r="A2813">
            <v>10416702</v>
          </cell>
          <cell r="B2813" t="str">
            <v>SYKES,KAREN L V</v>
          </cell>
          <cell r="C2813">
            <v>40702133</v>
          </cell>
          <cell r="D2813">
            <v>40.880000000000003</v>
          </cell>
          <cell r="E2813">
            <v>110.5</v>
          </cell>
          <cell r="F2813">
            <v>4517.2400000000007</v>
          </cell>
        </row>
        <row r="2814">
          <cell r="A2814">
            <v>10416716</v>
          </cell>
          <cell r="B2814" t="str">
            <v>SZPAK,DANIEL R</v>
          </cell>
          <cell r="C2814">
            <v>40702156</v>
          </cell>
          <cell r="D2814">
            <v>65.8</v>
          </cell>
          <cell r="E2814">
            <v>176</v>
          </cell>
          <cell r="F2814">
            <v>11580.8</v>
          </cell>
        </row>
        <row r="2815">
          <cell r="A2815">
            <v>10416719</v>
          </cell>
          <cell r="B2815" t="str">
            <v>SZETO,RYAN</v>
          </cell>
          <cell r="C2815">
            <v>40702149</v>
          </cell>
          <cell r="D2815">
            <v>23.34</v>
          </cell>
          <cell r="E2815">
            <v>183</v>
          </cell>
          <cell r="F2815">
            <v>4271.22</v>
          </cell>
        </row>
        <row r="2816">
          <cell r="A2816">
            <v>10416722</v>
          </cell>
          <cell r="B2816" t="str">
            <v>PANITCHPAKDI,MORGAN</v>
          </cell>
          <cell r="C2816">
            <v>40702155</v>
          </cell>
          <cell r="D2816">
            <v>24.88</v>
          </cell>
          <cell r="E2816">
            <v>176</v>
          </cell>
          <cell r="F2816">
            <v>4378.88</v>
          </cell>
        </row>
        <row r="2817">
          <cell r="A2817">
            <v>10416728</v>
          </cell>
          <cell r="B2817" t="str">
            <v>MORANCHEL HERNANEZ,RAFAEL</v>
          </cell>
          <cell r="C2817">
            <v>40702160</v>
          </cell>
          <cell r="D2817">
            <v>23.34</v>
          </cell>
          <cell r="E2817">
            <v>176</v>
          </cell>
          <cell r="F2817">
            <v>4107.84</v>
          </cell>
        </row>
        <row r="2818">
          <cell r="A2818">
            <v>10416900</v>
          </cell>
          <cell r="B2818" t="str">
            <v>YEASMIN,SHAILA</v>
          </cell>
          <cell r="C2818">
            <v>40709873</v>
          </cell>
          <cell r="D2818">
            <v>18.52</v>
          </cell>
          <cell r="E2818">
            <v>32</v>
          </cell>
          <cell r="F2818">
            <v>592.64</v>
          </cell>
        </row>
        <row r="2819">
          <cell r="A2819">
            <v>10416923</v>
          </cell>
          <cell r="B2819" t="str">
            <v>KUHL,STACY ANNE</v>
          </cell>
          <cell r="C2819">
            <v>40710004</v>
          </cell>
          <cell r="D2819">
            <v>66.150000000000006</v>
          </cell>
          <cell r="E2819">
            <v>176</v>
          </cell>
          <cell r="F2819">
            <v>11642.400000000001</v>
          </cell>
        </row>
        <row r="2820">
          <cell r="A2820">
            <v>10416931</v>
          </cell>
          <cell r="B2820" t="str">
            <v>YOUNG,TAWANA DARCIA</v>
          </cell>
          <cell r="C2820">
            <v>40710007</v>
          </cell>
          <cell r="D2820">
            <v>32.19</v>
          </cell>
          <cell r="E2820">
            <v>176</v>
          </cell>
          <cell r="F2820">
            <v>5665.44</v>
          </cell>
        </row>
        <row r="2821">
          <cell r="A2821">
            <v>10416935</v>
          </cell>
          <cell r="B2821" t="str">
            <v>YOUNIS,HANAN ADEEB</v>
          </cell>
          <cell r="C2821">
            <v>40710014</v>
          </cell>
          <cell r="D2821">
            <v>16.5</v>
          </cell>
          <cell r="E2821">
            <v>14</v>
          </cell>
          <cell r="F2821">
            <v>231</v>
          </cell>
        </row>
        <row r="2822">
          <cell r="A2822">
            <v>10416995</v>
          </cell>
          <cell r="B2822" t="str">
            <v>ZHANG,SUPING</v>
          </cell>
          <cell r="C2822" t="str">
            <v>(blank)</v>
          </cell>
          <cell r="D2822" t="str">
            <v>(blank)</v>
          </cell>
          <cell r="E2822">
            <v>2</v>
          </cell>
          <cell r="F2822" t="e">
            <v>#VALUE!</v>
          </cell>
        </row>
        <row r="2823">
          <cell r="A2823">
            <v>10417011</v>
          </cell>
          <cell r="B2823" t="str">
            <v>ZIVE,MICHELLE MURPHY</v>
          </cell>
          <cell r="C2823">
            <v>40710210</v>
          </cell>
          <cell r="D2823">
            <v>60.68</v>
          </cell>
          <cell r="E2823">
            <v>13</v>
          </cell>
          <cell r="F2823">
            <v>788.84</v>
          </cell>
        </row>
        <row r="2824">
          <cell r="A2824">
            <v>10417197</v>
          </cell>
          <cell r="B2824" t="str">
            <v>TAKHAR,JASWINDER KAUR</v>
          </cell>
          <cell r="C2824">
            <v>40702514</v>
          </cell>
          <cell r="D2824">
            <v>52.91</v>
          </cell>
          <cell r="E2824">
            <v>14</v>
          </cell>
          <cell r="F2824">
            <v>740.74</v>
          </cell>
        </row>
        <row r="2825">
          <cell r="A2825">
            <v>10417226</v>
          </cell>
          <cell r="B2825" t="str">
            <v>TANG,NANCY</v>
          </cell>
          <cell r="C2825">
            <v>40719876</v>
          </cell>
          <cell r="D2825">
            <v>49.85</v>
          </cell>
          <cell r="E2825">
            <v>225</v>
          </cell>
          <cell r="F2825">
            <v>11216.25</v>
          </cell>
        </row>
        <row r="2826">
          <cell r="A2826">
            <v>10417318</v>
          </cell>
          <cell r="B2826" t="str">
            <v>RAWOOL,DEEPALI SUBODH</v>
          </cell>
          <cell r="C2826">
            <v>40698152</v>
          </cell>
          <cell r="D2826">
            <v>26.58</v>
          </cell>
          <cell r="E2826">
            <v>176</v>
          </cell>
          <cell r="F2826">
            <v>4678.08</v>
          </cell>
        </row>
        <row r="2827">
          <cell r="A2827">
            <v>10417378</v>
          </cell>
          <cell r="B2827" t="str">
            <v>REINER,GAIL E</v>
          </cell>
          <cell r="C2827">
            <v>40698217</v>
          </cell>
          <cell r="D2827">
            <v>91.1</v>
          </cell>
          <cell r="E2827">
            <v>89.5</v>
          </cell>
          <cell r="F2827">
            <v>8153.45</v>
          </cell>
        </row>
        <row r="2828">
          <cell r="A2828">
            <v>10417389</v>
          </cell>
          <cell r="B2828" t="str">
            <v>REIT,JESSICA</v>
          </cell>
          <cell r="C2828">
            <v>40698241</v>
          </cell>
          <cell r="D2828">
            <v>28.71</v>
          </cell>
          <cell r="E2828">
            <v>176</v>
          </cell>
          <cell r="F2828">
            <v>5052.96</v>
          </cell>
        </row>
        <row r="2829">
          <cell r="A2829">
            <v>10417421</v>
          </cell>
          <cell r="B2829" t="str">
            <v>RESTELLI,TIFFANY LYNNE</v>
          </cell>
          <cell r="C2829">
            <v>40698555</v>
          </cell>
          <cell r="D2829">
            <v>87.22</v>
          </cell>
          <cell r="E2829">
            <v>23.5</v>
          </cell>
          <cell r="F2829">
            <v>2049.67</v>
          </cell>
        </row>
        <row r="2830">
          <cell r="A2830">
            <v>10417433</v>
          </cell>
          <cell r="B2830" t="str">
            <v>REUTER,CHASE ELLIOT</v>
          </cell>
          <cell r="C2830">
            <v>40698568</v>
          </cell>
          <cell r="D2830">
            <v>30.87</v>
          </cell>
          <cell r="E2830">
            <v>176</v>
          </cell>
          <cell r="F2830">
            <v>5433.12</v>
          </cell>
        </row>
        <row r="2831">
          <cell r="A2831">
            <v>10417531</v>
          </cell>
          <cell r="B2831" t="str">
            <v>ZAWAYDEH,QAIS SAMIR SULEIMAN</v>
          </cell>
          <cell r="C2831">
            <v>40710441</v>
          </cell>
          <cell r="D2831">
            <v>17.52</v>
          </cell>
          <cell r="E2831">
            <v>93.25</v>
          </cell>
          <cell r="F2831">
            <v>1633.74</v>
          </cell>
        </row>
        <row r="2832">
          <cell r="A2832">
            <v>10417566</v>
          </cell>
          <cell r="B2832" t="str">
            <v>ZUPKAS,PAUL F</v>
          </cell>
          <cell r="C2832">
            <v>40710490</v>
          </cell>
          <cell r="D2832">
            <v>38.25</v>
          </cell>
          <cell r="E2832">
            <v>72</v>
          </cell>
          <cell r="F2832">
            <v>2754</v>
          </cell>
        </row>
        <row r="2833">
          <cell r="A2833">
            <v>10417589</v>
          </cell>
          <cell r="B2833" t="str">
            <v>ZURICH,RAYMOND HIROKI</v>
          </cell>
          <cell r="C2833">
            <v>40642833</v>
          </cell>
          <cell r="D2833">
            <v>23.34</v>
          </cell>
          <cell r="E2833">
            <v>59</v>
          </cell>
          <cell r="F2833">
            <v>1377.06</v>
          </cell>
        </row>
        <row r="2834">
          <cell r="A2834">
            <v>10417589</v>
          </cell>
          <cell r="B2834" t="str">
            <v>ZURICH,RAYMOND HIROKI</v>
          </cell>
          <cell r="C2834">
            <v>40710604</v>
          </cell>
          <cell r="D2834">
            <v>18</v>
          </cell>
          <cell r="E2834">
            <v>115</v>
          </cell>
          <cell r="F2834">
            <v>2070</v>
          </cell>
        </row>
        <row r="2835">
          <cell r="A2835">
            <v>10417778</v>
          </cell>
          <cell r="B2835" t="str">
            <v>THAM,RICK C</v>
          </cell>
          <cell r="C2835">
            <v>40703270</v>
          </cell>
          <cell r="D2835">
            <v>24.34</v>
          </cell>
          <cell r="E2835">
            <v>176</v>
          </cell>
          <cell r="F2835">
            <v>4283.84</v>
          </cell>
        </row>
        <row r="2836">
          <cell r="A2836">
            <v>10417847</v>
          </cell>
          <cell r="B2836" t="str">
            <v>TEKKATTE,CHANDANA</v>
          </cell>
          <cell r="C2836">
            <v>40697588</v>
          </cell>
          <cell r="D2836">
            <v>25.41</v>
          </cell>
          <cell r="E2836">
            <v>176</v>
          </cell>
          <cell r="F2836">
            <v>4472.16</v>
          </cell>
        </row>
        <row r="2837">
          <cell r="A2837">
            <v>10417893</v>
          </cell>
          <cell r="B2837" t="str">
            <v>RICHARDS,LISA M</v>
          </cell>
          <cell r="C2837">
            <v>40698902</v>
          </cell>
          <cell r="D2837">
            <v>92.92</v>
          </cell>
          <cell r="E2837">
            <v>175.25</v>
          </cell>
          <cell r="F2837">
            <v>16284.23</v>
          </cell>
        </row>
        <row r="2838">
          <cell r="A2838">
            <v>10417910</v>
          </cell>
          <cell r="B2838" t="str">
            <v>RIDDLE,MATTHEW KEVIN</v>
          </cell>
          <cell r="C2838">
            <v>40698921</v>
          </cell>
          <cell r="D2838">
            <v>113</v>
          </cell>
          <cell r="E2838">
            <v>8</v>
          </cell>
          <cell r="F2838">
            <v>904</v>
          </cell>
        </row>
        <row r="2839">
          <cell r="A2839">
            <v>10417917</v>
          </cell>
          <cell r="B2839" t="str">
            <v>RIEGNER,GABRIEL NATHAN</v>
          </cell>
          <cell r="C2839">
            <v>40698931</v>
          </cell>
          <cell r="D2839">
            <v>17.850000000000001</v>
          </cell>
          <cell r="E2839">
            <v>176</v>
          </cell>
          <cell r="F2839">
            <v>3141.6000000000004</v>
          </cell>
        </row>
        <row r="2840">
          <cell r="A2840">
            <v>10418256</v>
          </cell>
          <cell r="B2840" t="str">
            <v>TSO,ALEXANDRIA ZUA-HONG</v>
          </cell>
          <cell r="C2840">
            <v>40690905</v>
          </cell>
          <cell r="D2840">
            <v>13.5</v>
          </cell>
          <cell r="E2840">
            <v>113.75</v>
          </cell>
          <cell r="F2840">
            <v>1535.625</v>
          </cell>
        </row>
        <row r="2841">
          <cell r="A2841">
            <v>10418266</v>
          </cell>
          <cell r="B2841" t="str">
            <v>TRAN,TRUNG VAN</v>
          </cell>
          <cell r="C2841">
            <v>40690914</v>
          </cell>
          <cell r="D2841">
            <v>14</v>
          </cell>
          <cell r="E2841">
            <v>101</v>
          </cell>
          <cell r="F2841">
            <v>1414</v>
          </cell>
        </row>
        <row r="2842">
          <cell r="A2842">
            <v>10418287</v>
          </cell>
          <cell r="B2842" t="str">
            <v>ZHU,SITING</v>
          </cell>
          <cell r="C2842">
            <v>40690943</v>
          </cell>
          <cell r="D2842">
            <v>22.71</v>
          </cell>
          <cell r="E2842">
            <v>113.5</v>
          </cell>
          <cell r="F2842">
            <v>2577.585</v>
          </cell>
        </row>
        <row r="2843">
          <cell r="A2843">
            <v>10418289</v>
          </cell>
          <cell r="B2843" t="str">
            <v>LIE,DOMINIQUE ANGELA</v>
          </cell>
          <cell r="C2843">
            <v>40691208</v>
          </cell>
          <cell r="D2843">
            <v>16.66</v>
          </cell>
          <cell r="E2843">
            <v>60.75</v>
          </cell>
          <cell r="F2843">
            <v>1012.095</v>
          </cell>
        </row>
        <row r="2844">
          <cell r="A2844">
            <v>10418305</v>
          </cell>
          <cell r="B2844" t="str">
            <v>BASTO,PATRICIA ANN</v>
          </cell>
          <cell r="C2844">
            <v>40691234</v>
          </cell>
          <cell r="D2844">
            <v>82.25</v>
          </cell>
          <cell r="E2844">
            <v>168</v>
          </cell>
          <cell r="F2844">
            <v>13818</v>
          </cell>
        </row>
        <row r="2845">
          <cell r="A2845">
            <v>10418334</v>
          </cell>
          <cell r="B2845" t="str">
            <v>WILSON,ANDREW RYAN</v>
          </cell>
          <cell r="C2845">
            <v>40691289</v>
          </cell>
          <cell r="D2845">
            <v>23.34</v>
          </cell>
          <cell r="E2845">
            <v>176</v>
          </cell>
          <cell r="F2845">
            <v>4107.84</v>
          </cell>
        </row>
        <row r="2846">
          <cell r="A2846">
            <v>10418337</v>
          </cell>
          <cell r="B2846" t="str">
            <v>CHEN,DENGHUI</v>
          </cell>
          <cell r="C2846">
            <v>40691276</v>
          </cell>
          <cell r="D2846">
            <v>23.42</v>
          </cell>
          <cell r="E2846">
            <v>176</v>
          </cell>
          <cell r="F2846">
            <v>4121.92</v>
          </cell>
        </row>
        <row r="2847">
          <cell r="A2847">
            <v>10418339</v>
          </cell>
          <cell r="B2847" t="str">
            <v>LIMON,KYLA REANNA GRANGER</v>
          </cell>
          <cell r="C2847">
            <v>40691274</v>
          </cell>
          <cell r="D2847">
            <v>13.5</v>
          </cell>
          <cell r="E2847">
            <v>133</v>
          </cell>
          <cell r="F2847">
            <v>1795.5</v>
          </cell>
        </row>
        <row r="2848">
          <cell r="A2848">
            <v>10418353</v>
          </cell>
          <cell r="B2848" t="str">
            <v>ANANDACHAR,MAHITHA SHREE</v>
          </cell>
          <cell r="C2848">
            <v>40691293</v>
          </cell>
          <cell r="D2848">
            <v>23.34</v>
          </cell>
          <cell r="E2848">
            <v>176</v>
          </cell>
          <cell r="F2848">
            <v>4107.84</v>
          </cell>
        </row>
        <row r="2849">
          <cell r="A2849">
            <v>10418371</v>
          </cell>
          <cell r="B2849" t="str">
            <v>ANG,GAVRILA WILET</v>
          </cell>
          <cell r="C2849">
            <v>40691314</v>
          </cell>
          <cell r="D2849">
            <v>25.41</v>
          </cell>
          <cell r="E2849">
            <v>184</v>
          </cell>
          <cell r="F2849">
            <v>4675.4399999999996</v>
          </cell>
        </row>
        <row r="2850">
          <cell r="A2850">
            <v>10418377</v>
          </cell>
          <cell r="B2850" t="str">
            <v>SINHA,NAVYAA</v>
          </cell>
          <cell r="C2850">
            <v>40691543</v>
          </cell>
          <cell r="D2850">
            <v>14</v>
          </cell>
          <cell r="E2850">
            <v>48</v>
          </cell>
          <cell r="F2850">
            <v>672</v>
          </cell>
        </row>
        <row r="2851">
          <cell r="A2851">
            <v>10418388</v>
          </cell>
          <cell r="B2851" t="str">
            <v>ADAMS,NICOLE JULIA</v>
          </cell>
          <cell r="C2851">
            <v>40691551</v>
          </cell>
          <cell r="D2851">
            <v>13.5</v>
          </cell>
          <cell r="E2851">
            <v>44</v>
          </cell>
          <cell r="F2851">
            <v>594</v>
          </cell>
        </row>
        <row r="2852">
          <cell r="A2852">
            <v>10418451</v>
          </cell>
          <cell r="B2852" t="str">
            <v>JERKINS,SANDRA M</v>
          </cell>
          <cell r="C2852">
            <v>40705346</v>
          </cell>
          <cell r="D2852">
            <v>25.49</v>
          </cell>
          <cell r="E2852">
            <v>139.5</v>
          </cell>
          <cell r="F2852">
            <v>3555.8549999999996</v>
          </cell>
        </row>
        <row r="2853">
          <cell r="A2853">
            <v>10418453</v>
          </cell>
          <cell r="B2853" t="str">
            <v>JENNINGS,ROBIN GAIL</v>
          </cell>
          <cell r="C2853">
            <v>40705336</v>
          </cell>
          <cell r="D2853">
            <v>34.03</v>
          </cell>
          <cell r="E2853">
            <v>176</v>
          </cell>
          <cell r="F2853">
            <v>5989.2800000000007</v>
          </cell>
        </row>
        <row r="2854">
          <cell r="A2854">
            <v>10418455</v>
          </cell>
          <cell r="B2854" t="str">
            <v>JENNINGS,CHARLES ANTHONY</v>
          </cell>
          <cell r="C2854">
            <v>40705333</v>
          </cell>
          <cell r="D2854">
            <v>68.81</v>
          </cell>
          <cell r="E2854">
            <v>176</v>
          </cell>
          <cell r="F2854">
            <v>12110.560000000001</v>
          </cell>
        </row>
        <row r="2855">
          <cell r="A2855">
            <v>10418491</v>
          </cell>
          <cell r="B2855" t="str">
            <v>BUSCHING,MICHELLE MARIE</v>
          </cell>
          <cell r="C2855">
            <v>40705365</v>
          </cell>
          <cell r="D2855">
            <v>66.17</v>
          </cell>
          <cell r="E2855">
            <v>176</v>
          </cell>
          <cell r="F2855">
            <v>11645.92</v>
          </cell>
        </row>
        <row r="2856">
          <cell r="A2856">
            <v>10418549</v>
          </cell>
          <cell r="B2856" t="str">
            <v>DALY,JESSICA ROSE</v>
          </cell>
          <cell r="C2856">
            <v>40732939</v>
          </cell>
          <cell r="D2856">
            <v>19.39</v>
          </cell>
          <cell r="E2856">
            <v>103</v>
          </cell>
          <cell r="F2856">
            <v>1997.17</v>
          </cell>
        </row>
        <row r="2857">
          <cell r="A2857">
            <v>10418549</v>
          </cell>
          <cell r="B2857" t="str">
            <v>DALY,JESSICA ROSE</v>
          </cell>
          <cell r="C2857" t="str">
            <v>(blank)</v>
          </cell>
          <cell r="D2857" t="str">
            <v>(blank)</v>
          </cell>
          <cell r="E2857">
            <v>72</v>
          </cell>
          <cell r="F2857" t="e">
            <v>#VALUE!</v>
          </cell>
        </row>
        <row r="2858">
          <cell r="A2858">
            <v>10418555</v>
          </cell>
          <cell r="B2858" t="str">
            <v>SALCIDO,ALEC JOSEPH</v>
          </cell>
          <cell r="C2858">
            <v>40718762</v>
          </cell>
          <cell r="D2858">
            <v>20.100000000000001</v>
          </cell>
          <cell r="E2858">
            <v>110</v>
          </cell>
          <cell r="F2858">
            <v>2211</v>
          </cell>
        </row>
        <row r="2859">
          <cell r="A2859">
            <v>10418656</v>
          </cell>
          <cell r="B2859" t="str">
            <v>LEE,MEGAN CHIYORI</v>
          </cell>
          <cell r="C2859">
            <v>40692342</v>
          </cell>
          <cell r="D2859">
            <v>23.34</v>
          </cell>
          <cell r="E2859">
            <v>184</v>
          </cell>
          <cell r="F2859">
            <v>4294.5600000000004</v>
          </cell>
        </row>
        <row r="2860">
          <cell r="A2860">
            <v>10418718</v>
          </cell>
          <cell r="B2860" t="str">
            <v>BERTIN,SAMUEL PAUL</v>
          </cell>
          <cell r="C2860">
            <v>40690669</v>
          </cell>
          <cell r="D2860">
            <v>35.590000000000003</v>
          </cell>
          <cell r="E2860">
            <v>72</v>
          </cell>
          <cell r="F2860">
            <v>2562.4800000000005</v>
          </cell>
        </row>
        <row r="2861">
          <cell r="A2861">
            <v>10418750</v>
          </cell>
          <cell r="B2861" t="str">
            <v>BIRENBAUM,JULIA ROSE</v>
          </cell>
          <cell r="C2861">
            <v>40690704</v>
          </cell>
          <cell r="D2861">
            <v>17.850000000000001</v>
          </cell>
          <cell r="E2861">
            <v>184</v>
          </cell>
          <cell r="F2861">
            <v>3284.4</v>
          </cell>
        </row>
        <row r="2862">
          <cell r="A2862">
            <v>10418829</v>
          </cell>
          <cell r="B2862" t="str">
            <v>BATAKIS,DANIELLE</v>
          </cell>
          <cell r="C2862">
            <v>40691572</v>
          </cell>
          <cell r="D2862">
            <v>23.34</v>
          </cell>
          <cell r="E2862">
            <v>184</v>
          </cell>
          <cell r="F2862">
            <v>4294.5600000000004</v>
          </cell>
        </row>
        <row r="2863">
          <cell r="A2863">
            <v>10418832</v>
          </cell>
          <cell r="B2863" t="str">
            <v>WANG,JIN</v>
          </cell>
          <cell r="C2863">
            <v>40691574</v>
          </cell>
          <cell r="D2863">
            <v>27.85</v>
          </cell>
          <cell r="E2863">
            <v>32</v>
          </cell>
          <cell r="F2863">
            <v>891.2</v>
          </cell>
        </row>
        <row r="2864">
          <cell r="A2864">
            <v>10418832</v>
          </cell>
          <cell r="B2864" t="str">
            <v>WANG,JIN</v>
          </cell>
          <cell r="C2864">
            <v>40691574</v>
          </cell>
          <cell r="D2864">
            <v>29.78</v>
          </cell>
          <cell r="E2864">
            <v>144</v>
          </cell>
          <cell r="F2864">
            <v>4288.32</v>
          </cell>
        </row>
        <row r="2865">
          <cell r="A2865">
            <v>10418863</v>
          </cell>
          <cell r="B2865" t="str">
            <v>LE,SOPHIA HOAI-THUONG</v>
          </cell>
          <cell r="C2865">
            <v>40691603</v>
          </cell>
          <cell r="D2865">
            <v>13.5</v>
          </cell>
          <cell r="E2865">
            <v>176</v>
          </cell>
          <cell r="F2865">
            <v>2376</v>
          </cell>
        </row>
        <row r="2866">
          <cell r="A2866">
            <v>10418872</v>
          </cell>
          <cell r="B2866" t="str">
            <v>LIN,BONNIE</v>
          </cell>
          <cell r="C2866">
            <v>40691617</v>
          </cell>
          <cell r="D2866">
            <v>23.95</v>
          </cell>
          <cell r="E2866">
            <v>176</v>
          </cell>
          <cell r="F2866">
            <v>4215.2</v>
          </cell>
        </row>
        <row r="2867">
          <cell r="A2867">
            <v>10418874</v>
          </cell>
          <cell r="B2867" t="str">
            <v>DIAZ,LEANNA MATTILA</v>
          </cell>
          <cell r="C2867">
            <v>40691621</v>
          </cell>
          <cell r="D2867">
            <v>24.34</v>
          </cell>
          <cell r="E2867">
            <v>176</v>
          </cell>
          <cell r="F2867">
            <v>4283.84</v>
          </cell>
        </row>
        <row r="2868">
          <cell r="A2868">
            <v>10418902</v>
          </cell>
          <cell r="B2868" t="str">
            <v>SWARTZ,ERIN KATE</v>
          </cell>
          <cell r="C2868">
            <v>40691647</v>
          </cell>
          <cell r="D2868">
            <v>70.19</v>
          </cell>
          <cell r="E2868">
            <v>180</v>
          </cell>
          <cell r="F2868">
            <v>12634.199999999999</v>
          </cell>
        </row>
        <row r="2869">
          <cell r="A2869">
            <v>10418931</v>
          </cell>
          <cell r="B2869" t="str">
            <v>IGNACIO,ASHLEY KIRSTEN</v>
          </cell>
          <cell r="C2869">
            <v>40691917</v>
          </cell>
          <cell r="D2869">
            <v>25.06</v>
          </cell>
          <cell r="E2869">
            <v>176</v>
          </cell>
          <cell r="F2869">
            <v>4410.5599999999995</v>
          </cell>
        </row>
        <row r="2870">
          <cell r="A2870">
            <v>10418976</v>
          </cell>
          <cell r="B2870" t="str">
            <v>JORDAN,STEPHAN J</v>
          </cell>
          <cell r="C2870">
            <v>40705728</v>
          </cell>
          <cell r="D2870">
            <v>24.88</v>
          </cell>
          <cell r="E2870">
            <v>172</v>
          </cell>
          <cell r="F2870">
            <v>4279.3599999999997</v>
          </cell>
        </row>
        <row r="2871">
          <cell r="A2871">
            <v>10418981</v>
          </cell>
          <cell r="B2871" t="str">
            <v>JOSEY,MICHAEL STEPHEN</v>
          </cell>
          <cell r="C2871">
            <v>40705730</v>
          </cell>
          <cell r="D2871">
            <v>24.05</v>
          </cell>
          <cell r="E2871">
            <v>176</v>
          </cell>
          <cell r="F2871">
            <v>4232.8</v>
          </cell>
        </row>
        <row r="2872">
          <cell r="A2872">
            <v>10419039</v>
          </cell>
          <cell r="B2872" t="str">
            <v>KAEHLER,HILARY KATHLEEN</v>
          </cell>
          <cell r="C2872">
            <v>40704252</v>
          </cell>
          <cell r="D2872">
            <v>28.12</v>
          </cell>
          <cell r="E2872">
            <v>176</v>
          </cell>
          <cell r="F2872">
            <v>4949.12</v>
          </cell>
        </row>
        <row r="2873">
          <cell r="A2873">
            <v>10419064</v>
          </cell>
          <cell r="B2873" t="str">
            <v>ELLIOTT,CARRIE ELIZABETH</v>
          </cell>
          <cell r="C2873">
            <v>40704284</v>
          </cell>
          <cell r="D2873">
            <v>21.19</v>
          </cell>
          <cell r="E2873">
            <v>28</v>
          </cell>
          <cell r="F2873">
            <v>593.32000000000005</v>
          </cell>
        </row>
        <row r="2874">
          <cell r="A2874">
            <v>10419064</v>
          </cell>
          <cell r="B2874" t="str">
            <v>ELLIOTT,CARRIE ELIZABETH</v>
          </cell>
          <cell r="C2874" t="str">
            <v>(blank)</v>
          </cell>
          <cell r="D2874" t="str">
            <v>(blank)</v>
          </cell>
          <cell r="E2874">
            <v>30.75</v>
          </cell>
          <cell r="F2874" t="e">
            <v>#VALUE!</v>
          </cell>
        </row>
        <row r="2875">
          <cell r="A2875">
            <v>10419075</v>
          </cell>
          <cell r="B2875" t="str">
            <v>KAMARSU,SAI SNIGDHA</v>
          </cell>
          <cell r="C2875">
            <v>40704291</v>
          </cell>
          <cell r="D2875">
            <v>25.41</v>
          </cell>
          <cell r="E2875">
            <v>176.25</v>
          </cell>
          <cell r="F2875">
            <v>4478.5124999999998</v>
          </cell>
        </row>
        <row r="2876">
          <cell r="A2876">
            <v>10419078</v>
          </cell>
          <cell r="B2876" t="str">
            <v>BANGAR,AMANDIP SINGH</v>
          </cell>
          <cell r="C2876">
            <v>40704295</v>
          </cell>
          <cell r="D2876">
            <v>25.41</v>
          </cell>
          <cell r="E2876">
            <v>102.25</v>
          </cell>
          <cell r="F2876">
            <v>2598.1725000000001</v>
          </cell>
        </row>
        <row r="2877">
          <cell r="A2877">
            <v>10419167</v>
          </cell>
          <cell r="B2877" t="str">
            <v>MYERS,MADELEINE ISABEL</v>
          </cell>
          <cell r="C2877">
            <v>40692703</v>
          </cell>
          <cell r="D2877">
            <v>16.03</v>
          </cell>
          <cell r="E2877">
            <v>96</v>
          </cell>
          <cell r="F2877">
            <v>1538.88</v>
          </cell>
        </row>
        <row r="2878">
          <cell r="A2878">
            <v>10419170</v>
          </cell>
          <cell r="B2878" t="str">
            <v>FISHER,EDWARD ANTHONY</v>
          </cell>
          <cell r="C2878">
            <v>40692714</v>
          </cell>
          <cell r="D2878">
            <v>23.88</v>
          </cell>
          <cell r="E2878">
            <v>32</v>
          </cell>
          <cell r="F2878">
            <v>764.16</v>
          </cell>
        </row>
        <row r="2879">
          <cell r="A2879">
            <v>10419170</v>
          </cell>
          <cell r="B2879" t="str">
            <v>FISHER,EDWARD ANTHONY</v>
          </cell>
          <cell r="C2879">
            <v>40692714</v>
          </cell>
          <cell r="D2879">
            <v>24.88</v>
          </cell>
          <cell r="E2879">
            <v>75.5</v>
          </cell>
          <cell r="F2879">
            <v>1878.4399999999998</v>
          </cell>
        </row>
        <row r="2880">
          <cell r="A2880">
            <v>10419170</v>
          </cell>
          <cell r="B2880" t="str">
            <v>FISHER,EDWARD ANTHONY</v>
          </cell>
          <cell r="C2880" t="str">
            <v>(blank)</v>
          </cell>
          <cell r="D2880" t="str">
            <v>(blank)</v>
          </cell>
          <cell r="E2880">
            <v>80.5</v>
          </cell>
          <cell r="F2880" t="e">
            <v>#VALUE!</v>
          </cell>
        </row>
        <row r="2881">
          <cell r="A2881">
            <v>10419289</v>
          </cell>
          <cell r="B2881" t="str">
            <v>BORCHARDT,ADRIAN WADE</v>
          </cell>
          <cell r="C2881">
            <v>40691109</v>
          </cell>
          <cell r="D2881">
            <v>38.58</v>
          </cell>
          <cell r="E2881">
            <v>176</v>
          </cell>
          <cell r="F2881">
            <v>6790.08</v>
          </cell>
        </row>
        <row r="2882">
          <cell r="A2882">
            <v>10419292</v>
          </cell>
          <cell r="B2882" t="str">
            <v>BOOSHEHRI,LAELA MAREE</v>
          </cell>
          <cell r="C2882">
            <v>40691123</v>
          </cell>
          <cell r="D2882">
            <v>26.98</v>
          </cell>
          <cell r="E2882">
            <v>176</v>
          </cell>
          <cell r="F2882">
            <v>4748.4800000000005</v>
          </cell>
        </row>
        <row r="2883">
          <cell r="A2883">
            <v>10419313</v>
          </cell>
          <cell r="B2883" t="str">
            <v>BORTON,KATHERINE J</v>
          </cell>
          <cell r="C2883">
            <v>40691373</v>
          </cell>
          <cell r="D2883">
            <v>27.72</v>
          </cell>
          <cell r="E2883">
            <v>177</v>
          </cell>
          <cell r="F2883">
            <v>4906.4399999999996</v>
          </cell>
        </row>
        <row r="2884">
          <cell r="A2884">
            <v>10419345</v>
          </cell>
          <cell r="B2884" t="str">
            <v>BOUTELLE,AMY LINNEA</v>
          </cell>
          <cell r="C2884">
            <v>40691413</v>
          </cell>
          <cell r="D2884">
            <v>64.83</v>
          </cell>
          <cell r="E2884">
            <v>148.75</v>
          </cell>
          <cell r="F2884">
            <v>9643.4624999999996</v>
          </cell>
        </row>
        <row r="2885">
          <cell r="A2885">
            <v>10419347</v>
          </cell>
          <cell r="B2885" t="str">
            <v>BOWDEN,KAREN D</v>
          </cell>
          <cell r="C2885">
            <v>40691414</v>
          </cell>
          <cell r="D2885">
            <v>39.29</v>
          </cell>
          <cell r="E2885">
            <v>150</v>
          </cell>
          <cell r="F2885">
            <v>5893.5</v>
          </cell>
        </row>
        <row r="2886">
          <cell r="A2886">
            <v>10419370</v>
          </cell>
          <cell r="B2886" t="str">
            <v>BRADBURY,NICHOLAS MONSEUR</v>
          </cell>
          <cell r="C2886">
            <v>40691445</v>
          </cell>
          <cell r="D2886">
            <v>17.850000000000001</v>
          </cell>
          <cell r="E2886">
            <v>176</v>
          </cell>
          <cell r="F2886">
            <v>3141.6000000000004</v>
          </cell>
        </row>
        <row r="2887">
          <cell r="A2887">
            <v>10419390</v>
          </cell>
          <cell r="B2887" t="str">
            <v>CYR,CASSANDRA L</v>
          </cell>
          <cell r="C2887">
            <v>40691732</v>
          </cell>
          <cell r="D2887">
            <v>25.91</v>
          </cell>
          <cell r="E2887">
            <v>176</v>
          </cell>
          <cell r="F2887">
            <v>4560.16</v>
          </cell>
        </row>
        <row r="2888">
          <cell r="A2888">
            <v>10419445</v>
          </cell>
          <cell r="B2888" t="str">
            <v>MCCAIN,JULIA ANN</v>
          </cell>
          <cell r="C2888">
            <v>40709023</v>
          </cell>
          <cell r="D2888">
            <v>80.59</v>
          </cell>
          <cell r="E2888">
            <v>84</v>
          </cell>
          <cell r="F2888">
            <v>6769.56</v>
          </cell>
        </row>
        <row r="2889">
          <cell r="A2889">
            <v>10419466</v>
          </cell>
          <cell r="B2889" t="str">
            <v>CUERVO,AMANDA NISS</v>
          </cell>
          <cell r="C2889">
            <v>40709045</v>
          </cell>
          <cell r="D2889">
            <v>25.06</v>
          </cell>
          <cell r="E2889">
            <v>176</v>
          </cell>
          <cell r="F2889">
            <v>4410.5599999999995</v>
          </cell>
        </row>
        <row r="2890">
          <cell r="A2890">
            <v>10419585</v>
          </cell>
          <cell r="B2890" t="str">
            <v>KEISLER,MARIA</v>
          </cell>
          <cell r="C2890">
            <v>40715850</v>
          </cell>
          <cell r="D2890">
            <v>19.39</v>
          </cell>
          <cell r="E2890">
            <v>84</v>
          </cell>
          <cell r="F2890">
            <v>1628.76</v>
          </cell>
        </row>
        <row r="2891">
          <cell r="A2891">
            <v>10419613</v>
          </cell>
          <cell r="B2891" t="str">
            <v>KEMMOTSU,NOBUKO</v>
          </cell>
          <cell r="C2891">
            <v>40704991</v>
          </cell>
          <cell r="D2891">
            <v>23.58</v>
          </cell>
          <cell r="E2891">
            <v>136</v>
          </cell>
          <cell r="F2891">
            <v>3206.8799999999997</v>
          </cell>
        </row>
        <row r="2892">
          <cell r="A2892">
            <v>10419616</v>
          </cell>
          <cell r="B2892" t="str">
            <v>KARACHENTSEV,DMITRY</v>
          </cell>
          <cell r="C2892">
            <v>40704987</v>
          </cell>
          <cell r="D2892">
            <v>29.78</v>
          </cell>
          <cell r="E2892">
            <v>176</v>
          </cell>
          <cell r="F2892">
            <v>5241.2800000000007</v>
          </cell>
        </row>
        <row r="2893">
          <cell r="A2893">
            <v>10419626</v>
          </cell>
          <cell r="B2893" t="str">
            <v>KENT,LEAH</v>
          </cell>
          <cell r="C2893">
            <v>40665368</v>
          </cell>
          <cell r="D2893">
            <v>39.75</v>
          </cell>
          <cell r="E2893">
            <v>8</v>
          </cell>
          <cell r="F2893">
            <v>318</v>
          </cell>
        </row>
        <row r="2894">
          <cell r="A2894">
            <v>10419647</v>
          </cell>
          <cell r="B2894" t="str">
            <v>KHARITONOVA,OLGA V</v>
          </cell>
          <cell r="C2894">
            <v>40705019</v>
          </cell>
          <cell r="D2894">
            <v>26.27</v>
          </cell>
          <cell r="E2894">
            <v>132</v>
          </cell>
          <cell r="F2894">
            <v>3467.64</v>
          </cell>
        </row>
        <row r="2895">
          <cell r="A2895">
            <v>10419717</v>
          </cell>
          <cell r="B2895" t="str">
            <v>ZHAO,GUOFENG</v>
          </cell>
          <cell r="C2895">
            <v>40693151</v>
          </cell>
          <cell r="D2895">
            <v>28.74</v>
          </cell>
          <cell r="E2895">
            <v>198</v>
          </cell>
          <cell r="F2895">
            <v>5690.5199999999995</v>
          </cell>
        </row>
        <row r="2896">
          <cell r="A2896">
            <v>10419765</v>
          </cell>
          <cell r="B2896" t="str">
            <v>VU,MAI</v>
          </cell>
          <cell r="C2896">
            <v>40693474</v>
          </cell>
          <cell r="D2896">
            <v>17</v>
          </cell>
          <cell r="E2896">
            <v>186.5</v>
          </cell>
          <cell r="F2896">
            <v>3170.5</v>
          </cell>
        </row>
        <row r="2897">
          <cell r="A2897">
            <v>10419777</v>
          </cell>
          <cell r="B2897" t="str">
            <v>NGUYEN,BRIAN THIENAN</v>
          </cell>
          <cell r="C2897">
            <v>40693508</v>
          </cell>
          <cell r="D2897">
            <v>19.39</v>
          </cell>
          <cell r="E2897">
            <v>176</v>
          </cell>
          <cell r="F2897">
            <v>3412.6400000000003</v>
          </cell>
        </row>
        <row r="2898">
          <cell r="A2898">
            <v>10419805</v>
          </cell>
          <cell r="B2898" t="str">
            <v>FUNK,GAIL ANGELICA</v>
          </cell>
          <cell r="C2898">
            <v>40693535</v>
          </cell>
          <cell r="D2898">
            <v>13.5</v>
          </cell>
          <cell r="E2898">
            <v>36.25</v>
          </cell>
          <cell r="F2898">
            <v>489.375</v>
          </cell>
        </row>
        <row r="2899">
          <cell r="A2899">
            <v>10419805</v>
          </cell>
          <cell r="B2899" t="str">
            <v>FUNK,GAIL ANGELICA</v>
          </cell>
          <cell r="C2899" t="str">
            <v>(blank)</v>
          </cell>
          <cell r="D2899" t="str">
            <v>(blank)</v>
          </cell>
          <cell r="E2899">
            <v>31</v>
          </cell>
          <cell r="F2899" t="e">
            <v>#VALUE!</v>
          </cell>
        </row>
        <row r="2900">
          <cell r="A2900">
            <v>10419826</v>
          </cell>
          <cell r="B2900" t="str">
            <v>BRAY,WILLIAM ARTHUR</v>
          </cell>
          <cell r="C2900">
            <v>40691748</v>
          </cell>
          <cell r="D2900">
            <v>23.88</v>
          </cell>
          <cell r="E2900">
            <v>184</v>
          </cell>
          <cell r="F2900">
            <v>4393.92</v>
          </cell>
        </row>
        <row r="2901">
          <cell r="A2901">
            <v>10419844</v>
          </cell>
          <cell r="B2901" t="str">
            <v>BRETON,JORDANA</v>
          </cell>
          <cell r="C2901">
            <v>40691770</v>
          </cell>
          <cell r="D2901">
            <v>20.14</v>
          </cell>
          <cell r="E2901">
            <v>176</v>
          </cell>
          <cell r="F2901">
            <v>3544.6400000000003</v>
          </cell>
        </row>
        <row r="2902">
          <cell r="A2902">
            <v>10419851</v>
          </cell>
          <cell r="B2902" t="str">
            <v>BRIDGES,TRISTAN JAMES</v>
          </cell>
          <cell r="C2902">
            <v>40691759</v>
          </cell>
          <cell r="D2902">
            <v>19.39</v>
          </cell>
          <cell r="E2902">
            <v>147.5</v>
          </cell>
          <cell r="F2902">
            <v>2860.0250000000001</v>
          </cell>
        </row>
        <row r="2903">
          <cell r="A2903">
            <v>10419861</v>
          </cell>
          <cell r="B2903" t="str">
            <v>BRINTON,SAMANTHA LOUISE</v>
          </cell>
          <cell r="C2903">
            <v>40712140</v>
          </cell>
          <cell r="D2903">
            <v>23.34</v>
          </cell>
          <cell r="E2903">
            <v>8</v>
          </cell>
          <cell r="F2903">
            <v>186.72</v>
          </cell>
        </row>
        <row r="2904">
          <cell r="A2904">
            <v>10419861</v>
          </cell>
          <cell r="B2904" t="str">
            <v>BRINTON,SAMANTHA LOUISE</v>
          </cell>
          <cell r="C2904" t="str">
            <v>(blank)</v>
          </cell>
          <cell r="D2904" t="str">
            <v>(blank)</v>
          </cell>
          <cell r="E2904">
            <v>168</v>
          </cell>
          <cell r="F2904" t="e">
            <v>#VALUE!</v>
          </cell>
        </row>
        <row r="2905">
          <cell r="A2905">
            <v>10419871</v>
          </cell>
          <cell r="B2905" t="str">
            <v>BROCK,JOHN H</v>
          </cell>
          <cell r="C2905">
            <v>40691779</v>
          </cell>
          <cell r="D2905">
            <v>38.94</v>
          </cell>
          <cell r="E2905">
            <v>68</v>
          </cell>
          <cell r="F2905">
            <v>2647.92</v>
          </cell>
        </row>
        <row r="2906">
          <cell r="A2906">
            <v>10419954</v>
          </cell>
          <cell r="B2906" t="str">
            <v>JOHNSON,BARBARA KATHLEEN</v>
          </cell>
          <cell r="C2906">
            <v>40692126</v>
          </cell>
          <cell r="D2906">
            <v>36.92</v>
          </cell>
          <cell r="E2906">
            <v>176</v>
          </cell>
          <cell r="F2906">
            <v>6497.92</v>
          </cell>
        </row>
        <row r="2907">
          <cell r="A2907">
            <v>10419984</v>
          </cell>
          <cell r="B2907" t="str">
            <v>FEELY,HOMIRA</v>
          </cell>
          <cell r="C2907">
            <v>40709455</v>
          </cell>
          <cell r="D2907">
            <v>84.14</v>
          </cell>
          <cell r="E2907">
            <v>176</v>
          </cell>
          <cell r="F2907">
            <v>14808.64</v>
          </cell>
        </row>
        <row r="2908">
          <cell r="A2908">
            <v>10419988</v>
          </cell>
          <cell r="B2908" t="str">
            <v>FEIOCK,MICHELLE LEE</v>
          </cell>
          <cell r="C2908">
            <v>40709459</v>
          </cell>
          <cell r="D2908">
            <v>32.25</v>
          </cell>
          <cell r="E2908">
            <v>182</v>
          </cell>
          <cell r="F2908">
            <v>5869.5</v>
          </cell>
        </row>
        <row r="2909">
          <cell r="A2909">
            <v>10420000</v>
          </cell>
          <cell r="B2909" t="str">
            <v>FELIU,MAIA CRISTINA</v>
          </cell>
          <cell r="C2909">
            <v>40709476</v>
          </cell>
          <cell r="D2909">
            <v>23.34</v>
          </cell>
          <cell r="E2909">
            <v>176</v>
          </cell>
          <cell r="F2909">
            <v>4107.84</v>
          </cell>
        </row>
        <row r="2910">
          <cell r="A2910">
            <v>10420110</v>
          </cell>
          <cell r="B2910" t="str">
            <v>GERARDI,EVA MARIE</v>
          </cell>
          <cell r="C2910">
            <v>40705061</v>
          </cell>
          <cell r="D2910">
            <v>37</v>
          </cell>
          <cell r="E2910">
            <v>84</v>
          </cell>
          <cell r="F2910">
            <v>3108</v>
          </cell>
        </row>
        <row r="2911">
          <cell r="A2911">
            <v>10420128</v>
          </cell>
          <cell r="B2911" t="str">
            <v>LEJEUNE,JENNIFER LYNN</v>
          </cell>
          <cell r="C2911">
            <v>40705385</v>
          </cell>
          <cell r="D2911">
            <v>68.819999999999993</v>
          </cell>
          <cell r="E2911">
            <v>176</v>
          </cell>
          <cell r="F2911">
            <v>12112.32</v>
          </cell>
        </row>
        <row r="2912">
          <cell r="A2912">
            <v>10420143</v>
          </cell>
          <cell r="B2912" t="str">
            <v>KIMBROUGH,KEIR DULLEA</v>
          </cell>
          <cell r="C2912">
            <v>40705413</v>
          </cell>
          <cell r="D2912">
            <v>26.65</v>
          </cell>
          <cell r="E2912">
            <v>176</v>
          </cell>
          <cell r="F2912">
            <v>4690.3999999999996</v>
          </cell>
        </row>
        <row r="2913">
          <cell r="A2913">
            <v>10420163</v>
          </cell>
          <cell r="B2913" t="str">
            <v>KINOSHITA,ERIN</v>
          </cell>
          <cell r="C2913">
            <v>40705424</v>
          </cell>
          <cell r="D2913">
            <v>28.76</v>
          </cell>
          <cell r="E2913">
            <v>174</v>
          </cell>
          <cell r="F2913">
            <v>5004.2400000000007</v>
          </cell>
        </row>
        <row r="2914">
          <cell r="A2914">
            <v>10420168</v>
          </cell>
          <cell r="B2914" t="str">
            <v>CLARKE,MARY KIRK</v>
          </cell>
          <cell r="C2914">
            <v>40705431</v>
          </cell>
          <cell r="D2914">
            <v>92.92</v>
          </cell>
          <cell r="E2914">
            <v>174</v>
          </cell>
          <cell r="F2914">
            <v>16168.08</v>
          </cell>
        </row>
        <row r="2915">
          <cell r="A2915">
            <v>10420183</v>
          </cell>
          <cell r="B2915" t="str">
            <v>REQUENA GIBERT,DANIELA FRANCISCA</v>
          </cell>
          <cell r="C2915">
            <v>40705445</v>
          </cell>
          <cell r="D2915">
            <v>29.19</v>
          </cell>
          <cell r="E2915">
            <v>158</v>
          </cell>
          <cell r="F2915">
            <v>4612.0200000000004</v>
          </cell>
        </row>
        <row r="2916">
          <cell r="A2916">
            <v>10420237</v>
          </cell>
          <cell r="B2916" t="str">
            <v>TIWARI,MANISHA</v>
          </cell>
          <cell r="C2916">
            <v>40705812</v>
          </cell>
          <cell r="D2916">
            <v>23.34</v>
          </cell>
          <cell r="E2916">
            <v>176</v>
          </cell>
          <cell r="F2916">
            <v>4107.84</v>
          </cell>
        </row>
        <row r="2917">
          <cell r="A2917">
            <v>10420312</v>
          </cell>
          <cell r="B2917" t="str">
            <v>SYED,RAFAY OMAR</v>
          </cell>
          <cell r="C2917">
            <v>40693900</v>
          </cell>
          <cell r="D2917">
            <v>23.88</v>
          </cell>
          <cell r="E2917">
            <v>166</v>
          </cell>
          <cell r="F2917">
            <v>3964.08</v>
          </cell>
        </row>
        <row r="2918">
          <cell r="A2918">
            <v>10420432</v>
          </cell>
          <cell r="B2918" t="str">
            <v>BURNSTAN,ALEXIS KATHRYN</v>
          </cell>
          <cell r="C2918">
            <v>40692465</v>
          </cell>
          <cell r="D2918">
            <v>20</v>
          </cell>
          <cell r="E2918">
            <v>128</v>
          </cell>
          <cell r="F2918">
            <v>2560</v>
          </cell>
        </row>
        <row r="2919">
          <cell r="A2919">
            <v>10420437</v>
          </cell>
          <cell r="B2919" t="str">
            <v>BURTON,DOUGLAS W</v>
          </cell>
          <cell r="C2919">
            <v>40692469</v>
          </cell>
          <cell r="D2919">
            <v>65.900000000000006</v>
          </cell>
          <cell r="E2919">
            <v>6</v>
          </cell>
          <cell r="F2919">
            <v>395.40000000000003</v>
          </cell>
        </row>
        <row r="2920">
          <cell r="A2920">
            <v>10420467</v>
          </cell>
          <cell r="B2920" t="str">
            <v>KIM,HEEJIN</v>
          </cell>
          <cell r="C2920">
            <v>40692504</v>
          </cell>
          <cell r="D2920">
            <v>28.57</v>
          </cell>
          <cell r="E2920">
            <v>176</v>
          </cell>
          <cell r="F2920">
            <v>5028.32</v>
          </cell>
        </row>
        <row r="2921">
          <cell r="A2921">
            <v>10420568</v>
          </cell>
          <cell r="B2921" t="str">
            <v>FOLSOM,EMILIE FLANIGAN</v>
          </cell>
          <cell r="C2921">
            <v>40704036</v>
          </cell>
          <cell r="D2921">
            <v>21.5</v>
          </cell>
          <cell r="E2921">
            <v>36</v>
          </cell>
          <cell r="F2921">
            <v>774</v>
          </cell>
        </row>
        <row r="2922">
          <cell r="A2922">
            <v>10420568</v>
          </cell>
          <cell r="B2922" t="str">
            <v>FOLSOM,EMILIE FLANIGAN</v>
          </cell>
          <cell r="C2922" t="str">
            <v>(blank)</v>
          </cell>
          <cell r="D2922" t="str">
            <v>(blank)</v>
          </cell>
          <cell r="E2922">
            <v>57.75</v>
          </cell>
          <cell r="F2922" t="e">
            <v>#VALUE!</v>
          </cell>
        </row>
        <row r="2923">
          <cell r="A2923">
            <v>10420614</v>
          </cell>
          <cell r="B2923" t="str">
            <v>FOX,MARGARITA F</v>
          </cell>
          <cell r="C2923">
            <v>40704084</v>
          </cell>
          <cell r="D2923">
            <v>26.84</v>
          </cell>
          <cell r="E2923">
            <v>176</v>
          </cell>
          <cell r="F2923">
            <v>4723.84</v>
          </cell>
        </row>
        <row r="2924">
          <cell r="A2924">
            <v>10420657</v>
          </cell>
          <cell r="B2924" t="str">
            <v>ECONOMY,JAN M</v>
          </cell>
          <cell r="C2924">
            <v>40704143</v>
          </cell>
          <cell r="D2924">
            <v>25.91</v>
          </cell>
          <cell r="E2924">
            <v>88</v>
          </cell>
          <cell r="F2924">
            <v>2280.08</v>
          </cell>
        </row>
        <row r="2925">
          <cell r="A2925">
            <v>10420662</v>
          </cell>
          <cell r="B2925" t="str">
            <v>FREIDAY,ALEXANDRA MAY</v>
          </cell>
          <cell r="C2925">
            <v>40704412</v>
          </cell>
          <cell r="D2925">
            <v>26.23</v>
          </cell>
          <cell r="E2925">
            <v>172</v>
          </cell>
          <cell r="F2925">
            <v>4511.5600000000004</v>
          </cell>
        </row>
        <row r="2926">
          <cell r="A2926">
            <v>10420696</v>
          </cell>
          <cell r="B2926" t="str">
            <v>KORI,NANA</v>
          </cell>
          <cell r="C2926">
            <v>40705846</v>
          </cell>
          <cell r="D2926">
            <v>31.52</v>
          </cell>
          <cell r="E2926">
            <v>176</v>
          </cell>
          <cell r="F2926">
            <v>5547.5199999999995</v>
          </cell>
        </row>
        <row r="2927">
          <cell r="A2927">
            <v>10420703</v>
          </cell>
          <cell r="B2927" t="str">
            <v>BAJC,KAJA</v>
          </cell>
          <cell r="C2927">
            <v>40706159</v>
          </cell>
          <cell r="D2927">
            <v>23.88</v>
          </cell>
          <cell r="E2927">
            <v>176</v>
          </cell>
          <cell r="F2927">
            <v>4202.88</v>
          </cell>
        </row>
        <row r="2928">
          <cell r="A2928">
            <v>10420718</v>
          </cell>
          <cell r="B2928" t="str">
            <v>KORGAONKAR,KATHA AVINASH</v>
          </cell>
          <cell r="C2928">
            <v>40706172</v>
          </cell>
          <cell r="D2928">
            <v>17.52</v>
          </cell>
          <cell r="E2928">
            <v>176</v>
          </cell>
          <cell r="F2928">
            <v>3083.52</v>
          </cell>
        </row>
        <row r="2929">
          <cell r="A2929">
            <v>10420751</v>
          </cell>
          <cell r="B2929" t="str">
            <v>KREISMAN,MICHAEL JOSEPH</v>
          </cell>
          <cell r="C2929">
            <v>40706215</v>
          </cell>
          <cell r="D2929">
            <v>23.34</v>
          </cell>
          <cell r="E2929">
            <v>176</v>
          </cell>
          <cell r="F2929">
            <v>4107.84</v>
          </cell>
        </row>
        <row r="2930">
          <cell r="A2930">
            <v>10420759</v>
          </cell>
          <cell r="B2930" t="str">
            <v>JUAN,RACHELLE ANN</v>
          </cell>
          <cell r="C2930">
            <v>40706219</v>
          </cell>
          <cell r="D2930">
            <v>21.55</v>
          </cell>
          <cell r="E2930">
            <v>95</v>
          </cell>
          <cell r="F2930">
            <v>2047.25</v>
          </cell>
        </row>
        <row r="2931">
          <cell r="A2931">
            <v>10420798</v>
          </cell>
          <cell r="B2931" t="str">
            <v>KUKULJ,ANA TERESA VELASQUEZ</v>
          </cell>
          <cell r="C2931">
            <v>40706552</v>
          </cell>
          <cell r="D2931">
            <v>76.239999999999995</v>
          </cell>
          <cell r="E2931">
            <v>176</v>
          </cell>
          <cell r="F2931">
            <v>13418.24</v>
          </cell>
        </row>
        <row r="2932">
          <cell r="A2932">
            <v>10420877</v>
          </cell>
          <cell r="B2932" t="str">
            <v>ZHANG,QIAN YI</v>
          </cell>
          <cell r="C2932">
            <v>40694367</v>
          </cell>
          <cell r="D2932">
            <v>13.5</v>
          </cell>
          <cell r="E2932">
            <v>25</v>
          </cell>
          <cell r="F2932">
            <v>337.5</v>
          </cell>
        </row>
        <row r="2933">
          <cell r="A2933">
            <v>10421057</v>
          </cell>
          <cell r="B2933" t="str">
            <v>BRUELLMAN,RYAN JEFFREY</v>
          </cell>
          <cell r="C2933">
            <v>40706487</v>
          </cell>
          <cell r="D2933">
            <v>17.52</v>
          </cell>
          <cell r="E2933">
            <v>188.5</v>
          </cell>
          <cell r="F2933">
            <v>3302.52</v>
          </cell>
        </row>
        <row r="2934">
          <cell r="A2934">
            <v>10421059</v>
          </cell>
          <cell r="B2934" t="str">
            <v>BRUECKNER,TAMMIE N</v>
          </cell>
          <cell r="C2934">
            <v>40706491</v>
          </cell>
          <cell r="D2934">
            <v>67.489999999999995</v>
          </cell>
          <cell r="E2934">
            <v>179.5</v>
          </cell>
          <cell r="F2934">
            <v>12114.455</v>
          </cell>
        </row>
        <row r="2935">
          <cell r="A2935">
            <v>10421097</v>
          </cell>
          <cell r="B2935" t="str">
            <v>CARTLIDGE,CHRISTINE M</v>
          </cell>
          <cell r="C2935">
            <v>40706533</v>
          </cell>
          <cell r="D2935">
            <v>24.58</v>
          </cell>
          <cell r="E2935">
            <v>176</v>
          </cell>
          <cell r="F2935">
            <v>4326.08</v>
          </cell>
        </row>
        <row r="2936">
          <cell r="A2936">
            <v>10421113</v>
          </cell>
          <cell r="B2936" t="str">
            <v>FRITSCH,BEATRIZ</v>
          </cell>
          <cell r="C2936">
            <v>40704430</v>
          </cell>
          <cell r="D2936">
            <v>27.51</v>
          </cell>
          <cell r="E2936">
            <v>176</v>
          </cell>
          <cell r="F2936">
            <v>4841.76</v>
          </cell>
        </row>
        <row r="2937">
          <cell r="A2937">
            <v>10421123</v>
          </cell>
          <cell r="B2937" t="str">
            <v>FROMHOLTZ,SHELLY ANN</v>
          </cell>
          <cell r="C2937">
            <v>40704442</v>
          </cell>
          <cell r="D2937">
            <v>35.51</v>
          </cell>
          <cell r="E2937">
            <v>176</v>
          </cell>
          <cell r="F2937">
            <v>6249.7599999999993</v>
          </cell>
        </row>
        <row r="2938">
          <cell r="A2938">
            <v>10421306</v>
          </cell>
          <cell r="B2938" t="str">
            <v>LE,THUY P</v>
          </cell>
          <cell r="C2938">
            <v>40707375</v>
          </cell>
          <cell r="D2938">
            <v>51.72</v>
          </cell>
          <cell r="E2938">
            <v>16</v>
          </cell>
          <cell r="F2938">
            <v>827.52</v>
          </cell>
        </row>
        <row r="2939">
          <cell r="A2939">
            <v>10421330</v>
          </cell>
          <cell r="B2939" t="str">
            <v>LEBLANC,SHANNON KATELYN</v>
          </cell>
          <cell r="C2939">
            <v>40707407</v>
          </cell>
          <cell r="D2939">
            <v>67.45</v>
          </cell>
          <cell r="E2939">
            <v>139</v>
          </cell>
          <cell r="F2939">
            <v>9375.5500000000011</v>
          </cell>
        </row>
        <row r="2940">
          <cell r="A2940">
            <v>10421389</v>
          </cell>
          <cell r="B2940" t="str">
            <v>LEONARDO,NERISSA MESINA</v>
          </cell>
          <cell r="C2940">
            <v>40707767</v>
          </cell>
          <cell r="D2940">
            <v>27.14</v>
          </cell>
          <cell r="E2940">
            <v>176</v>
          </cell>
          <cell r="F2940">
            <v>4776.6400000000003</v>
          </cell>
        </row>
        <row r="2941">
          <cell r="A2941">
            <v>10421445</v>
          </cell>
          <cell r="B2941" t="str">
            <v>FISHER,ARIN CHRISTOPHER</v>
          </cell>
          <cell r="C2941">
            <v>40694845</v>
          </cell>
          <cell r="D2941">
            <v>19.36</v>
          </cell>
          <cell r="E2941">
            <v>174.5</v>
          </cell>
          <cell r="F2941">
            <v>3378.3199999999997</v>
          </cell>
        </row>
        <row r="2942">
          <cell r="A2942">
            <v>10421565</v>
          </cell>
          <cell r="B2942" t="str">
            <v>CASTANO,NEREMIAH JOAKIM SANCHEZ</v>
          </cell>
          <cell r="C2942">
            <v>40706870</v>
          </cell>
          <cell r="D2942">
            <v>82.5</v>
          </cell>
          <cell r="E2942">
            <v>188</v>
          </cell>
          <cell r="F2942">
            <v>15510</v>
          </cell>
        </row>
        <row r="2943">
          <cell r="A2943">
            <v>10421644</v>
          </cell>
          <cell r="B2943" t="str">
            <v>CHAIBOONMA,KIRA L</v>
          </cell>
          <cell r="C2943">
            <v>40707255</v>
          </cell>
          <cell r="D2943">
            <v>23.88</v>
          </cell>
          <cell r="E2943">
            <v>160</v>
          </cell>
          <cell r="F2943">
            <v>3820.7999999999997</v>
          </cell>
        </row>
        <row r="2944">
          <cell r="A2944">
            <v>10421644</v>
          </cell>
          <cell r="B2944" t="str">
            <v>CHAIBOONMA,KIRA L</v>
          </cell>
          <cell r="C2944" t="str">
            <v>(blank)</v>
          </cell>
          <cell r="D2944" t="str">
            <v>(blank)</v>
          </cell>
          <cell r="E2944">
            <v>16</v>
          </cell>
          <cell r="F2944" t="e">
            <v>#VALUE!</v>
          </cell>
        </row>
        <row r="2945">
          <cell r="A2945">
            <v>10421646</v>
          </cell>
          <cell r="B2945" t="str">
            <v>KIRTI,FNU</v>
          </cell>
          <cell r="C2945">
            <v>40707260</v>
          </cell>
          <cell r="D2945">
            <v>22.71</v>
          </cell>
          <cell r="E2945">
            <v>137.5</v>
          </cell>
          <cell r="F2945">
            <v>3122.625</v>
          </cell>
        </row>
        <row r="2946">
          <cell r="A2946">
            <v>10421667</v>
          </cell>
          <cell r="B2946" t="str">
            <v>CHAN,JANICE DORIS</v>
          </cell>
          <cell r="C2946">
            <v>40707289</v>
          </cell>
          <cell r="D2946">
            <v>33.46</v>
          </cell>
          <cell r="E2946">
            <v>112</v>
          </cell>
          <cell r="F2946">
            <v>3747.52</v>
          </cell>
        </row>
        <row r="2947">
          <cell r="A2947">
            <v>10421738</v>
          </cell>
          <cell r="B2947" t="str">
            <v>GARRETSON,AARON F</v>
          </cell>
          <cell r="C2947">
            <v>40705238</v>
          </cell>
          <cell r="D2947">
            <v>32.869999999999997</v>
          </cell>
          <cell r="E2947">
            <v>131.5</v>
          </cell>
          <cell r="F2947">
            <v>4322.4049999999997</v>
          </cell>
        </row>
        <row r="2948">
          <cell r="A2948">
            <v>10421754</v>
          </cell>
          <cell r="B2948" t="str">
            <v>SANTA CRUZ,NORISSA ANN</v>
          </cell>
          <cell r="C2948">
            <v>40705248</v>
          </cell>
          <cell r="D2948">
            <v>26.46</v>
          </cell>
          <cell r="E2948">
            <v>176</v>
          </cell>
          <cell r="F2948">
            <v>4656.96</v>
          </cell>
        </row>
        <row r="2949">
          <cell r="A2949">
            <v>10421770</v>
          </cell>
          <cell r="B2949" t="str">
            <v>GARVAIS,DARLENE MARIE</v>
          </cell>
          <cell r="C2949">
            <v>40705265</v>
          </cell>
          <cell r="D2949">
            <v>20.76</v>
          </cell>
          <cell r="E2949">
            <v>176</v>
          </cell>
          <cell r="F2949">
            <v>3653.76</v>
          </cell>
        </row>
        <row r="2950">
          <cell r="A2950">
            <v>10421808</v>
          </cell>
          <cell r="B2950" t="str">
            <v>GUARENA-ESPINOSA,LESLEY A</v>
          </cell>
          <cell r="C2950">
            <v>40705592</v>
          </cell>
          <cell r="D2950">
            <v>19.39</v>
          </cell>
          <cell r="E2950">
            <v>176</v>
          </cell>
          <cell r="F2950">
            <v>3412.6400000000003</v>
          </cell>
        </row>
        <row r="2951">
          <cell r="A2951">
            <v>10421834</v>
          </cell>
          <cell r="B2951" t="str">
            <v>MACOMBER,ALYSSA JANE</v>
          </cell>
          <cell r="C2951">
            <v>40703580</v>
          </cell>
          <cell r="D2951">
            <v>19.39</v>
          </cell>
          <cell r="E2951">
            <v>176</v>
          </cell>
          <cell r="F2951">
            <v>3412.6400000000003</v>
          </cell>
        </row>
        <row r="2952">
          <cell r="A2952">
            <v>10421873</v>
          </cell>
          <cell r="B2952" t="str">
            <v>MAGLIOCCA,MICHAEL ANTHONY</v>
          </cell>
          <cell r="C2952">
            <v>40703620</v>
          </cell>
          <cell r="D2952">
            <v>83.86</v>
          </cell>
          <cell r="E2952">
            <v>176</v>
          </cell>
          <cell r="F2952">
            <v>14759.36</v>
          </cell>
        </row>
        <row r="2953">
          <cell r="A2953">
            <v>10421889</v>
          </cell>
          <cell r="B2953" t="str">
            <v>MAINKAR,GAYATRI</v>
          </cell>
          <cell r="C2953">
            <v>40703961</v>
          </cell>
          <cell r="D2953">
            <v>13.5</v>
          </cell>
          <cell r="E2953">
            <v>118</v>
          </cell>
          <cell r="F2953">
            <v>1593</v>
          </cell>
        </row>
        <row r="2954">
          <cell r="A2954">
            <v>10421935</v>
          </cell>
          <cell r="B2954" t="str">
            <v>MALONG,MAEVE-ANNE</v>
          </cell>
          <cell r="C2954">
            <v>40703998</v>
          </cell>
          <cell r="D2954">
            <v>27.51</v>
          </cell>
          <cell r="E2954">
            <v>187</v>
          </cell>
          <cell r="F2954">
            <v>5144.37</v>
          </cell>
        </row>
        <row r="2955">
          <cell r="A2955">
            <v>10421965</v>
          </cell>
          <cell r="B2955" t="str">
            <v>LUANSING,JEAN CARLA</v>
          </cell>
          <cell r="C2955">
            <v>40704302</v>
          </cell>
          <cell r="D2955">
            <v>71.61</v>
          </cell>
          <cell r="E2955">
            <v>203</v>
          </cell>
          <cell r="F2955">
            <v>14536.83</v>
          </cell>
        </row>
        <row r="2956">
          <cell r="A2956">
            <v>10422032</v>
          </cell>
          <cell r="B2956" t="str">
            <v>SUMIT,FNU</v>
          </cell>
          <cell r="C2956">
            <v>40695629</v>
          </cell>
          <cell r="D2956">
            <v>27.49</v>
          </cell>
          <cell r="E2956">
            <v>60</v>
          </cell>
          <cell r="F2956">
            <v>1649.3999999999999</v>
          </cell>
        </row>
        <row r="2957">
          <cell r="A2957">
            <v>10422091</v>
          </cell>
          <cell r="B2957" t="str">
            <v>KIM,BORA</v>
          </cell>
          <cell r="C2957">
            <v>40696014</v>
          </cell>
          <cell r="D2957">
            <v>26.23</v>
          </cell>
          <cell r="E2957">
            <v>176</v>
          </cell>
          <cell r="F2957">
            <v>4616.4800000000005</v>
          </cell>
        </row>
        <row r="2958">
          <cell r="A2958">
            <v>10422113</v>
          </cell>
          <cell r="B2958" t="str">
            <v>CHAVEZ,EDUARDO</v>
          </cell>
          <cell r="C2958">
            <v>40707302</v>
          </cell>
          <cell r="D2958">
            <v>27.49</v>
          </cell>
          <cell r="E2958">
            <v>184</v>
          </cell>
          <cell r="F2958">
            <v>5058.16</v>
          </cell>
        </row>
        <row r="2959">
          <cell r="A2959">
            <v>10422160</v>
          </cell>
          <cell r="B2959" t="str">
            <v>CHONG,JENNY CHUO-YUEH</v>
          </cell>
          <cell r="C2959">
            <v>40707659</v>
          </cell>
          <cell r="D2959">
            <v>28</v>
          </cell>
          <cell r="E2959">
            <v>16</v>
          </cell>
          <cell r="F2959">
            <v>448</v>
          </cell>
        </row>
        <row r="2960">
          <cell r="A2960">
            <v>10422171</v>
          </cell>
          <cell r="B2960" t="str">
            <v>CHIMILESKI,NICHOLAS JULIAN</v>
          </cell>
          <cell r="C2960">
            <v>40707667</v>
          </cell>
          <cell r="D2960">
            <v>14</v>
          </cell>
          <cell r="E2960">
            <v>20</v>
          </cell>
          <cell r="F2960">
            <v>280</v>
          </cell>
        </row>
        <row r="2961">
          <cell r="A2961">
            <v>10422185</v>
          </cell>
          <cell r="B2961" t="str">
            <v>CHIMMULA,SAHITHI REDDY</v>
          </cell>
          <cell r="C2961">
            <v>40707687</v>
          </cell>
          <cell r="D2961">
            <v>13.5</v>
          </cell>
          <cell r="E2961">
            <v>58</v>
          </cell>
          <cell r="F2961">
            <v>783</v>
          </cell>
        </row>
        <row r="2962">
          <cell r="A2962">
            <v>10422186</v>
          </cell>
          <cell r="B2962" t="str">
            <v>ASHOURI,FARNAZ</v>
          </cell>
          <cell r="C2962">
            <v>40707689</v>
          </cell>
          <cell r="D2962">
            <v>13.5</v>
          </cell>
          <cell r="E2962">
            <v>24</v>
          </cell>
          <cell r="F2962">
            <v>324</v>
          </cell>
        </row>
        <row r="2963">
          <cell r="A2963">
            <v>10422201</v>
          </cell>
          <cell r="B2963" t="str">
            <v>CHLEBOWSKI,COLBY ELIZABETH</v>
          </cell>
          <cell r="C2963">
            <v>40650467</v>
          </cell>
          <cell r="D2963">
            <v>43.58</v>
          </cell>
          <cell r="E2963">
            <v>5</v>
          </cell>
          <cell r="F2963">
            <v>217.89999999999998</v>
          </cell>
        </row>
        <row r="2964">
          <cell r="A2964">
            <v>10422201</v>
          </cell>
          <cell r="B2964" t="str">
            <v>CHLEBOWSKI,COLBY ELIZABETH</v>
          </cell>
          <cell r="C2964">
            <v>40707705</v>
          </cell>
          <cell r="D2964">
            <v>41.06</v>
          </cell>
          <cell r="E2964">
            <v>8</v>
          </cell>
          <cell r="F2964">
            <v>328.48</v>
          </cell>
        </row>
        <row r="2965">
          <cell r="A2965">
            <v>10422201</v>
          </cell>
          <cell r="B2965" t="str">
            <v>CHLEBOWSKI,COLBY ELIZABETH</v>
          </cell>
          <cell r="C2965" t="str">
            <v>(blank)</v>
          </cell>
          <cell r="D2965" t="str">
            <v>(blank)</v>
          </cell>
          <cell r="E2965">
            <v>8</v>
          </cell>
          <cell r="F2965" t="e">
            <v>#VALUE!</v>
          </cell>
        </row>
        <row r="2966">
          <cell r="A2966">
            <v>10422213</v>
          </cell>
          <cell r="B2966" t="str">
            <v>CIARALDI,THEODORE PAUL</v>
          </cell>
          <cell r="C2966">
            <v>40707717</v>
          </cell>
          <cell r="D2966">
            <v>84.15</v>
          </cell>
          <cell r="E2966">
            <v>7.5</v>
          </cell>
          <cell r="F2966">
            <v>631.125</v>
          </cell>
        </row>
        <row r="2967">
          <cell r="A2967">
            <v>10422220</v>
          </cell>
          <cell r="B2967" t="str">
            <v>CINCOTTA,ZOHRA BADAT</v>
          </cell>
          <cell r="C2967">
            <v>40707723</v>
          </cell>
          <cell r="D2967">
            <v>64.489999999999995</v>
          </cell>
          <cell r="E2967">
            <v>201.5</v>
          </cell>
          <cell r="F2967">
            <v>12994.734999999999</v>
          </cell>
        </row>
        <row r="2968">
          <cell r="A2968">
            <v>10422228</v>
          </cell>
          <cell r="B2968" t="str">
            <v>CIRIVELLO,ELIZABETH MURPHY</v>
          </cell>
          <cell r="C2968" t="str">
            <v>(blank)</v>
          </cell>
          <cell r="D2968" t="str">
            <v>(blank)</v>
          </cell>
          <cell r="E2968">
            <v>2.75</v>
          </cell>
          <cell r="F2968" t="e">
            <v>#VALUE!</v>
          </cell>
        </row>
        <row r="2969">
          <cell r="A2969">
            <v>10422248</v>
          </cell>
          <cell r="B2969" t="str">
            <v>GOEL,DISHA</v>
          </cell>
          <cell r="C2969">
            <v>40708023</v>
          </cell>
          <cell r="D2969">
            <v>23.34</v>
          </cell>
          <cell r="E2969">
            <v>176</v>
          </cell>
          <cell r="F2969">
            <v>4107.84</v>
          </cell>
        </row>
        <row r="2970">
          <cell r="A2970">
            <v>10422262</v>
          </cell>
          <cell r="B2970" t="str">
            <v>GENNA,VINCENT T</v>
          </cell>
          <cell r="C2970">
            <v>40705619</v>
          </cell>
          <cell r="D2970">
            <v>82.5</v>
          </cell>
          <cell r="E2970">
            <v>185.5</v>
          </cell>
          <cell r="F2970">
            <v>15303.75</v>
          </cell>
        </row>
        <row r="2971">
          <cell r="A2971">
            <v>10422290</v>
          </cell>
          <cell r="B2971" t="str">
            <v>GERMANN-KURTZ,RITA GABRIELLE</v>
          </cell>
          <cell r="C2971">
            <v>40705644</v>
          </cell>
          <cell r="D2971">
            <v>26.65</v>
          </cell>
          <cell r="E2971">
            <v>179</v>
          </cell>
          <cell r="F2971">
            <v>4770.3499999999995</v>
          </cell>
        </row>
        <row r="2972">
          <cell r="A2972">
            <v>10422319</v>
          </cell>
          <cell r="B2972" t="str">
            <v>GIARDINI,MIRIAM APARECIDA</v>
          </cell>
          <cell r="C2972">
            <v>40705969</v>
          </cell>
          <cell r="D2972">
            <v>37.68</v>
          </cell>
          <cell r="E2972">
            <v>88</v>
          </cell>
          <cell r="F2972">
            <v>3315.84</v>
          </cell>
        </row>
        <row r="2973">
          <cell r="A2973">
            <v>10422343</v>
          </cell>
          <cell r="B2973" t="str">
            <v>GILLESPIE,THOMAS HENLEY</v>
          </cell>
          <cell r="C2973">
            <v>40705993</v>
          </cell>
          <cell r="D2973">
            <v>33.53</v>
          </cell>
          <cell r="E2973">
            <v>176</v>
          </cell>
          <cell r="F2973">
            <v>5901.2800000000007</v>
          </cell>
        </row>
        <row r="2974">
          <cell r="A2974">
            <v>10422409</v>
          </cell>
          <cell r="B2974" t="str">
            <v>CARRETERO CHAVEZ,ADRIAN ROSS</v>
          </cell>
          <cell r="C2974">
            <v>40705957</v>
          </cell>
          <cell r="D2974">
            <v>23.34</v>
          </cell>
          <cell r="E2974">
            <v>5</v>
          </cell>
          <cell r="F2974">
            <v>116.7</v>
          </cell>
        </row>
        <row r="2975">
          <cell r="A2975">
            <v>10422435</v>
          </cell>
          <cell r="B2975" t="str">
            <v>MEADOWS,JASON DOUGLAS</v>
          </cell>
          <cell r="C2975">
            <v>40700271</v>
          </cell>
          <cell r="D2975">
            <v>28.05</v>
          </cell>
          <cell r="E2975">
            <v>176</v>
          </cell>
          <cell r="F2975">
            <v>4936.8</v>
          </cell>
        </row>
        <row r="2976">
          <cell r="A2976">
            <v>10422438</v>
          </cell>
          <cell r="B2976" t="str">
            <v>MEADS,MORGAN J</v>
          </cell>
          <cell r="C2976">
            <v>40700285</v>
          </cell>
          <cell r="D2976">
            <v>31.52</v>
          </cell>
          <cell r="E2976">
            <v>176</v>
          </cell>
          <cell r="F2976">
            <v>5547.5199999999995</v>
          </cell>
        </row>
        <row r="2977">
          <cell r="A2977">
            <v>10422497</v>
          </cell>
          <cell r="B2977" t="str">
            <v>WOLF,ALISON KYLE</v>
          </cell>
          <cell r="C2977">
            <v>40700338</v>
          </cell>
          <cell r="D2977">
            <v>91.1</v>
          </cell>
          <cell r="E2977">
            <v>190</v>
          </cell>
          <cell r="F2977">
            <v>17309</v>
          </cell>
        </row>
        <row r="2978">
          <cell r="A2978">
            <v>10422509</v>
          </cell>
          <cell r="B2978" t="str">
            <v>MERCADER,KYSHA MAE</v>
          </cell>
          <cell r="C2978">
            <v>40737511</v>
          </cell>
          <cell r="D2978">
            <v>17.52</v>
          </cell>
          <cell r="E2978">
            <v>176</v>
          </cell>
          <cell r="F2978">
            <v>3083.52</v>
          </cell>
        </row>
        <row r="2979">
          <cell r="A2979">
            <v>10422519</v>
          </cell>
          <cell r="B2979" t="str">
            <v>MENENDEZ BENAVIDES,DIANA ESTHEFANIA</v>
          </cell>
          <cell r="C2979">
            <v>40700671</v>
          </cell>
          <cell r="D2979">
            <v>13.5</v>
          </cell>
          <cell r="E2979">
            <v>66</v>
          </cell>
          <cell r="F2979">
            <v>891</v>
          </cell>
        </row>
        <row r="2980">
          <cell r="A2980">
            <v>10422539</v>
          </cell>
          <cell r="B2980" t="str">
            <v>MESHGIN,NAIRIKA</v>
          </cell>
          <cell r="C2980">
            <v>40700674</v>
          </cell>
          <cell r="D2980">
            <v>25.41</v>
          </cell>
          <cell r="E2980">
            <v>176</v>
          </cell>
          <cell r="F2980">
            <v>4472.16</v>
          </cell>
        </row>
        <row r="2981">
          <cell r="A2981">
            <v>10422721</v>
          </cell>
          <cell r="B2981" t="str">
            <v>CHUSS,DAWNA COGAN</v>
          </cell>
          <cell r="C2981">
            <v>40708076</v>
          </cell>
          <cell r="D2981">
            <v>30.7</v>
          </cell>
          <cell r="E2981">
            <v>176</v>
          </cell>
          <cell r="F2981">
            <v>5403.2</v>
          </cell>
        </row>
        <row r="2982">
          <cell r="A2982">
            <v>10422748</v>
          </cell>
          <cell r="B2982" t="str">
            <v>CLAIRE,AMANRAJ SINGH</v>
          </cell>
          <cell r="C2982">
            <v>40708106</v>
          </cell>
          <cell r="D2982">
            <v>23.34</v>
          </cell>
          <cell r="E2982">
            <v>176</v>
          </cell>
          <cell r="F2982">
            <v>4107.84</v>
          </cell>
        </row>
        <row r="2983">
          <cell r="A2983">
            <v>10422750</v>
          </cell>
          <cell r="B2983" t="str">
            <v>COLLIER,SUMMER BRIANNE</v>
          </cell>
          <cell r="C2983">
            <v>40708104</v>
          </cell>
          <cell r="D2983">
            <v>74.489999999999995</v>
          </cell>
          <cell r="E2983">
            <v>176</v>
          </cell>
          <cell r="F2983">
            <v>13110.24</v>
          </cell>
        </row>
        <row r="2984">
          <cell r="A2984">
            <v>10422812</v>
          </cell>
          <cell r="B2984" t="str">
            <v>CONRAD,WILLIAM SCOTT</v>
          </cell>
          <cell r="C2984">
            <v>40708490</v>
          </cell>
          <cell r="D2984">
            <v>23.34</v>
          </cell>
          <cell r="E2984">
            <v>176</v>
          </cell>
          <cell r="F2984">
            <v>4107.84</v>
          </cell>
        </row>
        <row r="2985">
          <cell r="A2985">
            <v>10422829</v>
          </cell>
          <cell r="B2985" t="str">
            <v>GOLDEN,EMILY KATHERINE</v>
          </cell>
          <cell r="C2985">
            <v>40706357</v>
          </cell>
          <cell r="D2985">
            <v>70.19</v>
          </cell>
          <cell r="E2985">
            <v>129.75</v>
          </cell>
          <cell r="F2985">
            <v>9107.1525000000001</v>
          </cell>
        </row>
        <row r="2986">
          <cell r="A2986">
            <v>10422860</v>
          </cell>
          <cell r="B2986" t="str">
            <v>ARRIAZA,LARRY ALEXANDER</v>
          </cell>
          <cell r="C2986">
            <v>40706389</v>
          </cell>
          <cell r="D2986">
            <v>13.5</v>
          </cell>
          <cell r="E2986">
            <v>36.5</v>
          </cell>
          <cell r="F2986">
            <v>492.75</v>
          </cell>
        </row>
        <row r="2987">
          <cell r="A2987">
            <v>10422873</v>
          </cell>
          <cell r="B2987" t="str">
            <v>NAING,NAY CHI PHYO PHYO</v>
          </cell>
          <cell r="C2987">
            <v>40714401</v>
          </cell>
          <cell r="D2987">
            <v>13.5</v>
          </cell>
          <cell r="E2987">
            <v>61</v>
          </cell>
          <cell r="F2987">
            <v>823.5</v>
          </cell>
        </row>
        <row r="2988">
          <cell r="A2988">
            <v>10422873</v>
          </cell>
          <cell r="B2988" t="str">
            <v>NAING,NAY CHI PHYO PHYO</v>
          </cell>
          <cell r="C2988" t="str">
            <v>(blank)</v>
          </cell>
          <cell r="D2988" t="str">
            <v>(blank)</v>
          </cell>
          <cell r="E2988">
            <v>37</v>
          </cell>
          <cell r="F2988" t="e">
            <v>#VALUE!</v>
          </cell>
        </row>
        <row r="2989">
          <cell r="A2989">
            <v>10422968</v>
          </cell>
          <cell r="B2989" t="str">
            <v>DEMOOR,PATRICIA</v>
          </cell>
          <cell r="C2989">
            <v>40706804</v>
          </cell>
          <cell r="D2989">
            <v>83.81</v>
          </cell>
          <cell r="E2989">
            <v>181</v>
          </cell>
          <cell r="F2989">
            <v>15169.61</v>
          </cell>
        </row>
        <row r="2990">
          <cell r="A2990">
            <v>10422969</v>
          </cell>
          <cell r="B2990" t="str">
            <v>ERVIN,ABBEY M</v>
          </cell>
          <cell r="C2990">
            <v>40706803</v>
          </cell>
          <cell r="D2990">
            <v>14</v>
          </cell>
          <cell r="E2990">
            <v>62</v>
          </cell>
          <cell r="F2990">
            <v>868</v>
          </cell>
        </row>
        <row r="2991">
          <cell r="A2991">
            <v>10422989</v>
          </cell>
          <cell r="B2991" t="str">
            <v>AREND,WILLIAM HAROLD</v>
          </cell>
          <cell r="C2991">
            <v>40707794</v>
          </cell>
          <cell r="D2991">
            <v>83.81</v>
          </cell>
          <cell r="E2991">
            <v>174</v>
          </cell>
          <cell r="F2991">
            <v>14582.94</v>
          </cell>
        </row>
        <row r="2992">
          <cell r="A2992">
            <v>10423040</v>
          </cell>
          <cell r="B2992" t="str">
            <v>LIDSTROM,ARA GARLAND</v>
          </cell>
          <cell r="C2992">
            <v>40708136</v>
          </cell>
          <cell r="D2992">
            <v>25.06</v>
          </cell>
          <cell r="E2992">
            <v>88</v>
          </cell>
          <cell r="F2992">
            <v>2205.2799999999997</v>
          </cell>
        </row>
        <row r="2993">
          <cell r="A2993">
            <v>10423041</v>
          </cell>
          <cell r="B2993" t="str">
            <v>LIDSTONE,ERICH ALEXANDER</v>
          </cell>
          <cell r="C2993">
            <v>40708134</v>
          </cell>
          <cell r="D2993">
            <v>113</v>
          </cell>
          <cell r="E2993">
            <v>16</v>
          </cell>
          <cell r="F2993">
            <v>1808</v>
          </cell>
        </row>
        <row r="2994">
          <cell r="A2994">
            <v>10423075</v>
          </cell>
          <cell r="B2994" t="str">
            <v>MICK,SHARON LESLEY</v>
          </cell>
          <cell r="C2994">
            <v>40708179</v>
          </cell>
          <cell r="D2994">
            <v>91.1</v>
          </cell>
          <cell r="E2994">
            <v>176</v>
          </cell>
          <cell r="F2994">
            <v>16033.599999999999</v>
          </cell>
        </row>
        <row r="2995">
          <cell r="A2995">
            <v>10423084</v>
          </cell>
          <cell r="B2995" t="str">
            <v>LIEW,SAM LONG</v>
          </cell>
          <cell r="C2995">
            <v>40708193</v>
          </cell>
          <cell r="D2995">
            <v>23.34</v>
          </cell>
          <cell r="E2995">
            <v>46.25</v>
          </cell>
          <cell r="F2995">
            <v>1079.4749999999999</v>
          </cell>
        </row>
        <row r="2996">
          <cell r="A2996">
            <v>10423107</v>
          </cell>
          <cell r="B2996" t="str">
            <v>LIRA,SALVADOR MARCUS</v>
          </cell>
          <cell r="C2996">
            <v>40708526</v>
          </cell>
          <cell r="D2996">
            <v>28.12</v>
          </cell>
          <cell r="E2996">
            <v>176</v>
          </cell>
          <cell r="F2996">
            <v>4949.12</v>
          </cell>
        </row>
        <row r="2997">
          <cell r="A2997">
            <v>10423207</v>
          </cell>
          <cell r="B2997" t="str">
            <v>NGUYEN,KHAI-MINH HO</v>
          </cell>
          <cell r="C2997">
            <v>40690961</v>
          </cell>
          <cell r="D2997">
            <v>17.52</v>
          </cell>
          <cell r="E2997">
            <v>168</v>
          </cell>
          <cell r="F2997">
            <v>2943.36</v>
          </cell>
        </row>
        <row r="2998">
          <cell r="A2998">
            <v>10423221</v>
          </cell>
          <cell r="B2998" t="str">
            <v>DEUTSCH,KAREN GAIL</v>
          </cell>
          <cell r="C2998">
            <v>40690981</v>
          </cell>
          <cell r="D2998">
            <v>75.98</v>
          </cell>
          <cell r="E2998">
            <v>206</v>
          </cell>
          <cell r="F2998">
            <v>15651.880000000001</v>
          </cell>
        </row>
        <row r="2999">
          <cell r="A2999">
            <v>10423240</v>
          </cell>
          <cell r="B2999" t="str">
            <v>ZHENG,QIUYU</v>
          </cell>
          <cell r="C2999">
            <v>40690998</v>
          </cell>
          <cell r="D2999">
            <v>22.71</v>
          </cell>
          <cell r="E2999">
            <v>89.25</v>
          </cell>
          <cell r="F2999">
            <v>2026.8675000000001</v>
          </cell>
        </row>
        <row r="3000">
          <cell r="A3000">
            <v>10423295</v>
          </cell>
          <cell r="B3000" t="str">
            <v>CORBAN,SIERRA MICHELLE</v>
          </cell>
          <cell r="C3000">
            <v>40708853</v>
          </cell>
          <cell r="D3000">
            <v>25.41</v>
          </cell>
          <cell r="E3000">
            <v>184</v>
          </cell>
          <cell r="F3000">
            <v>4675.4399999999996</v>
          </cell>
        </row>
        <row r="3001">
          <cell r="A3001">
            <v>10423363</v>
          </cell>
          <cell r="B3001" t="str">
            <v>CREWS,PEGGY JO</v>
          </cell>
          <cell r="C3001">
            <v>40709233</v>
          </cell>
          <cell r="D3001">
            <v>25.91</v>
          </cell>
          <cell r="E3001">
            <v>184</v>
          </cell>
          <cell r="F3001">
            <v>4767.4399999999996</v>
          </cell>
        </row>
        <row r="3002">
          <cell r="A3002">
            <v>10423382</v>
          </cell>
          <cell r="B3002" t="str">
            <v>CROSSMAN,ELISA L</v>
          </cell>
          <cell r="C3002">
            <v>40665389</v>
          </cell>
          <cell r="D3002">
            <v>30.75</v>
          </cell>
          <cell r="E3002">
            <v>156.5</v>
          </cell>
          <cell r="F3002">
            <v>4812.375</v>
          </cell>
        </row>
        <row r="3003">
          <cell r="A3003">
            <v>10423382</v>
          </cell>
          <cell r="B3003" t="str">
            <v>CROSSMAN,ELISA L</v>
          </cell>
          <cell r="C3003">
            <v>40744465</v>
          </cell>
          <cell r="D3003">
            <v>25.88</v>
          </cell>
          <cell r="E3003">
            <v>36.75</v>
          </cell>
          <cell r="F3003">
            <v>951.08999999999992</v>
          </cell>
        </row>
        <row r="3004">
          <cell r="A3004">
            <v>10423406</v>
          </cell>
          <cell r="B3004" t="str">
            <v>OBERG,ALEXIS MONIQUE</v>
          </cell>
          <cell r="C3004">
            <v>40702061</v>
          </cell>
          <cell r="D3004">
            <v>25.41</v>
          </cell>
          <cell r="E3004">
            <v>26</v>
          </cell>
          <cell r="F3004">
            <v>660.66</v>
          </cell>
        </row>
        <row r="3005">
          <cell r="A3005">
            <v>10423406</v>
          </cell>
          <cell r="B3005" t="str">
            <v>OBERG,ALEXIS MONIQUE</v>
          </cell>
          <cell r="C3005">
            <v>40706814</v>
          </cell>
          <cell r="D3005">
            <v>17.52</v>
          </cell>
          <cell r="E3005">
            <v>118.25</v>
          </cell>
          <cell r="F3005">
            <v>2071.7399999999998</v>
          </cell>
        </row>
        <row r="3006">
          <cell r="A3006">
            <v>10423409</v>
          </cell>
          <cell r="B3006" t="str">
            <v>CARLOZ,YAHVEH ALMA</v>
          </cell>
          <cell r="C3006">
            <v>40706816</v>
          </cell>
          <cell r="D3006">
            <v>64.83</v>
          </cell>
          <cell r="E3006">
            <v>140</v>
          </cell>
          <cell r="F3006">
            <v>9076.1999999999989</v>
          </cell>
        </row>
        <row r="3007">
          <cell r="A3007">
            <v>10423427</v>
          </cell>
          <cell r="B3007" t="str">
            <v>GRENNAN,GILLIAN KATE</v>
          </cell>
          <cell r="C3007">
            <v>40732649</v>
          </cell>
          <cell r="D3007">
            <v>17.52</v>
          </cell>
          <cell r="E3007">
            <v>180</v>
          </cell>
          <cell r="F3007">
            <v>3153.6</v>
          </cell>
        </row>
        <row r="3008">
          <cell r="A3008">
            <v>10423454</v>
          </cell>
          <cell r="B3008" t="str">
            <v>BOYD,JULIA DANIELLE GRIFFITH</v>
          </cell>
          <cell r="C3008">
            <v>40707170</v>
          </cell>
          <cell r="D3008">
            <v>24.54</v>
          </cell>
          <cell r="E3008">
            <v>176</v>
          </cell>
          <cell r="F3008">
            <v>4319.04</v>
          </cell>
        </row>
        <row r="3009">
          <cell r="A3009">
            <v>10423456</v>
          </cell>
          <cell r="B3009" t="str">
            <v>GRIGGS,JONNA LYNN</v>
          </cell>
          <cell r="C3009">
            <v>40707173</v>
          </cell>
          <cell r="D3009">
            <v>67.489999999999995</v>
          </cell>
          <cell r="E3009">
            <v>179.25</v>
          </cell>
          <cell r="F3009">
            <v>12097.582499999999</v>
          </cell>
        </row>
        <row r="3010">
          <cell r="A3010">
            <v>10423479</v>
          </cell>
          <cell r="B3010" t="str">
            <v>GROENIGER,KIMBERLY M</v>
          </cell>
          <cell r="C3010">
            <v>40707197</v>
          </cell>
          <cell r="D3010">
            <v>25.91</v>
          </cell>
          <cell r="E3010">
            <v>176</v>
          </cell>
          <cell r="F3010">
            <v>4560.16</v>
          </cell>
        </row>
        <row r="3011">
          <cell r="A3011">
            <v>10423495</v>
          </cell>
          <cell r="B3011" t="str">
            <v>GRUDZIEN,JESSICA L</v>
          </cell>
          <cell r="C3011">
            <v>40707217</v>
          </cell>
          <cell r="D3011">
            <v>19.39</v>
          </cell>
          <cell r="E3011">
            <v>176</v>
          </cell>
          <cell r="F3011">
            <v>3412.6400000000003</v>
          </cell>
        </row>
        <row r="3012">
          <cell r="A3012">
            <v>10423550</v>
          </cell>
          <cell r="B3012" t="str">
            <v>GARHARTT,MANDI J</v>
          </cell>
          <cell r="C3012">
            <v>40704307</v>
          </cell>
          <cell r="D3012">
            <v>31.7</v>
          </cell>
          <cell r="E3012">
            <v>176</v>
          </cell>
          <cell r="F3012">
            <v>5579.2</v>
          </cell>
        </row>
        <row r="3013">
          <cell r="A3013">
            <v>10423607</v>
          </cell>
          <cell r="B3013" t="str">
            <v>MAOG,JEMILLE JACA</v>
          </cell>
          <cell r="C3013">
            <v>40704379</v>
          </cell>
          <cell r="D3013">
            <v>32.090000000000003</v>
          </cell>
          <cell r="E3013">
            <v>191</v>
          </cell>
          <cell r="F3013">
            <v>6129.1900000000005</v>
          </cell>
        </row>
        <row r="3014">
          <cell r="A3014">
            <v>10423626</v>
          </cell>
          <cell r="B3014" t="str">
            <v>MARGOLIASH,JONATHAN</v>
          </cell>
          <cell r="C3014">
            <v>40704395</v>
          </cell>
          <cell r="D3014">
            <v>33.53</v>
          </cell>
          <cell r="E3014">
            <v>176</v>
          </cell>
          <cell r="F3014">
            <v>5901.2800000000007</v>
          </cell>
        </row>
        <row r="3015">
          <cell r="A3015">
            <v>10423679</v>
          </cell>
          <cell r="B3015" t="str">
            <v>MARTINEZ,LUIS FERNANDO</v>
          </cell>
          <cell r="C3015">
            <v>40704761</v>
          </cell>
          <cell r="D3015">
            <v>32.01</v>
          </cell>
          <cell r="E3015">
            <v>132</v>
          </cell>
          <cell r="F3015">
            <v>4225.32</v>
          </cell>
        </row>
        <row r="3016">
          <cell r="A3016">
            <v>10423685</v>
          </cell>
          <cell r="B3016" t="str">
            <v>MARTINEZ,JOYCELLE CUSTODIO</v>
          </cell>
          <cell r="C3016">
            <v>40704766</v>
          </cell>
          <cell r="D3016">
            <v>89.32</v>
          </cell>
          <cell r="E3016">
            <v>195.5</v>
          </cell>
          <cell r="F3016">
            <v>17462.059999999998</v>
          </cell>
        </row>
        <row r="3017">
          <cell r="A3017">
            <v>10423686</v>
          </cell>
          <cell r="B3017" t="str">
            <v>PREVAL,MARIA ESMERALDA</v>
          </cell>
          <cell r="C3017">
            <v>40704768</v>
          </cell>
          <cell r="D3017">
            <v>20.75</v>
          </cell>
          <cell r="E3017">
            <v>176</v>
          </cell>
          <cell r="F3017">
            <v>3652</v>
          </cell>
        </row>
        <row r="3018">
          <cell r="A3018">
            <v>10423725</v>
          </cell>
          <cell r="B3018" t="str">
            <v>PATEL,PARTH RAJESH</v>
          </cell>
          <cell r="C3018">
            <v>40691351</v>
          </cell>
          <cell r="D3018">
            <v>13.5</v>
          </cell>
          <cell r="E3018">
            <v>3.75</v>
          </cell>
          <cell r="F3018">
            <v>50.625</v>
          </cell>
        </row>
        <row r="3019">
          <cell r="A3019">
            <v>10423844</v>
          </cell>
          <cell r="B3019" t="str">
            <v>CUBILLAN,ARIANNA DANIELLE ABESAMIS</v>
          </cell>
          <cell r="C3019">
            <v>40709289</v>
          </cell>
          <cell r="D3019">
            <v>13.5</v>
          </cell>
          <cell r="E3019">
            <v>3.5</v>
          </cell>
          <cell r="F3019">
            <v>47.25</v>
          </cell>
        </row>
        <row r="3020">
          <cell r="A3020">
            <v>10423871</v>
          </cell>
          <cell r="B3020" t="str">
            <v>CURTIS,CHARLOTTE ANN</v>
          </cell>
          <cell r="C3020">
            <v>40709614</v>
          </cell>
          <cell r="D3020">
            <v>29.44</v>
          </cell>
          <cell r="E3020">
            <v>191.5</v>
          </cell>
          <cell r="F3020">
            <v>5637.76</v>
          </cell>
        </row>
        <row r="3021">
          <cell r="A3021">
            <v>10423876</v>
          </cell>
          <cell r="B3021" t="str">
            <v>CUSTODIO,SUSAN ELIZABETH</v>
          </cell>
          <cell r="C3021">
            <v>40709621</v>
          </cell>
          <cell r="D3021">
            <v>28.76</v>
          </cell>
          <cell r="E3021">
            <v>185.75</v>
          </cell>
          <cell r="F3021">
            <v>5342.17</v>
          </cell>
        </row>
        <row r="3022">
          <cell r="A3022">
            <v>10423907</v>
          </cell>
          <cell r="B3022" t="str">
            <v>D'ANGELO,NICOLE LYNN</v>
          </cell>
          <cell r="C3022">
            <v>40709661</v>
          </cell>
          <cell r="D3022">
            <v>30.03</v>
          </cell>
          <cell r="E3022">
            <v>178.25</v>
          </cell>
          <cell r="F3022">
            <v>5352.8474999999999</v>
          </cell>
        </row>
        <row r="3023">
          <cell r="A3023">
            <v>10423917</v>
          </cell>
          <cell r="B3023" t="str">
            <v>DARCEY,ANITA</v>
          </cell>
          <cell r="C3023" t="str">
            <v>(blank)</v>
          </cell>
          <cell r="D3023" t="str">
            <v>(blank)</v>
          </cell>
          <cell r="E3023">
            <v>32</v>
          </cell>
          <cell r="F3023" t="e">
            <v>#VALUE!</v>
          </cell>
        </row>
        <row r="3024">
          <cell r="A3024">
            <v>10424010</v>
          </cell>
          <cell r="B3024" t="str">
            <v>GUNNER,CORY BRYAN</v>
          </cell>
          <cell r="C3024">
            <v>40707598</v>
          </cell>
          <cell r="D3024">
            <v>13</v>
          </cell>
          <cell r="E3024">
            <v>69</v>
          </cell>
          <cell r="F3024">
            <v>897</v>
          </cell>
        </row>
        <row r="3025">
          <cell r="A3025">
            <v>10424036</v>
          </cell>
          <cell r="B3025" t="str">
            <v>GILSTRAP,TRACY NOELE</v>
          </cell>
          <cell r="C3025">
            <v>40707631</v>
          </cell>
          <cell r="D3025">
            <v>28.09</v>
          </cell>
          <cell r="E3025">
            <v>176</v>
          </cell>
          <cell r="F3025">
            <v>4943.84</v>
          </cell>
        </row>
        <row r="3026">
          <cell r="A3026">
            <v>10424051</v>
          </cell>
          <cell r="B3026" t="str">
            <v>HAILEY,LOVELLA SARONA</v>
          </cell>
          <cell r="C3026">
            <v>40707916</v>
          </cell>
          <cell r="D3026">
            <v>75.98</v>
          </cell>
          <cell r="E3026">
            <v>176</v>
          </cell>
          <cell r="F3026">
            <v>13372.480000000001</v>
          </cell>
        </row>
        <row r="3027">
          <cell r="A3027">
            <v>10424074</v>
          </cell>
          <cell r="B3027" t="str">
            <v>HALTER II,KENNETH NICHOLAS</v>
          </cell>
          <cell r="C3027">
            <v>40707944</v>
          </cell>
          <cell r="D3027">
            <v>77.47</v>
          </cell>
          <cell r="E3027">
            <v>176.75</v>
          </cell>
          <cell r="F3027">
            <v>13692.8225</v>
          </cell>
        </row>
        <row r="3028">
          <cell r="A3028">
            <v>10424095</v>
          </cell>
          <cell r="B3028" t="str">
            <v>LAKHANPAL,SONIA</v>
          </cell>
          <cell r="C3028">
            <v>40707967</v>
          </cell>
          <cell r="D3028">
            <v>83.81</v>
          </cell>
          <cell r="E3028">
            <v>172</v>
          </cell>
          <cell r="F3028">
            <v>14415.32</v>
          </cell>
        </row>
        <row r="3029">
          <cell r="A3029">
            <v>10424100</v>
          </cell>
          <cell r="B3029" t="str">
            <v>DEFERVILLE,LISA M</v>
          </cell>
          <cell r="C3029">
            <v>40707971</v>
          </cell>
          <cell r="D3029">
            <v>27.51</v>
          </cell>
          <cell r="E3029">
            <v>176</v>
          </cell>
          <cell r="F3029">
            <v>4841.76</v>
          </cell>
        </row>
        <row r="3030">
          <cell r="A3030">
            <v>10424167</v>
          </cell>
          <cell r="B3030" t="str">
            <v>MILIC,MILOS S</v>
          </cell>
          <cell r="C3030">
            <v>40701017</v>
          </cell>
          <cell r="D3030">
            <v>36.200000000000003</v>
          </cell>
          <cell r="E3030">
            <v>24</v>
          </cell>
          <cell r="F3030">
            <v>868.80000000000007</v>
          </cell>
        </row>
        <row r="3031">
          <cell r="A3031">
            <v>10424171</v>
          </cell>
          <cell r="B3031" t="str">
            <v>MILLEN,AMBER M</v>
          </cell>
          <cell r="C3031">
            <v>40701019</v>
          </cell>
          <cell r="D3031">
            <v>28.12</v>
          </cell>
          <cell r="E3031">
            <v>176</v>
          </cell>
          <cell r="F3031">
            <v>4949.12</v>
          </cell>
        </row>
        <row r="3032">
          <cell r="A3032">
            <v>10424329</v>
          </cell>
          <cell r="B3032" t="str">
            <v>CHEN,JIYUAN</v>
          </cell>
          <cell r="C3032">
            <v>40692419</v>
          </cell>
          <cell r="D3032">
            <v>22.71</v>
          </cell>
          <cell r="E3032">
            <v>93.5</v>
          </cell>
          <cell r="F3032">
            <v>2123.3850000000002</v>
          </cell>
        </row>
        <row r="3033">
          <cell r="A3033">
            <v>10424344</v>
          </cell>
          <cell r="B3033" t="str">
            <v>CALLAWAY,ALEC DANE</v>
          </cell>
          <cell r="C3033">
            <v>40692435</v>
          </cell>
          <cell r="D3033">
            <v>13.5</v>
          </cell>
          <cell r="E3033">
            <v>13</v>
          </cell>
          <cell r="F3033">
            <v>175.5</v>
          </cell>
        </row>
        <row r="3034">
          <cell r="A3034">
            <v>10424409</v>
          </cell>
          <cell r="B3034" t="str">
            <v>DECASTRO,ALEXANDER ERIC</v>
          </cell>
          <cell r="C3034">
            <v>40703462</v>
          </cell>
          <cell r="D3034">
            <v>29.89</v>
          </cell>
          <cell r="E3034">
            <v>176</v>
          </cell>
          <cell r="F3034">
            <v>5260.64</v>
          </cell>
        </row>
        <row r="3035">
          <cell r="A3035">
            <v>10424421</v>
          </cell>
          <cell r="B3035" t="str">
            <v>FLANAGAN,JACQUELINE DE VILLIERS</v>
          </cell>
          <cell r="C3035">
            <v>40703477</v>
          </cell>
          <cell r="D3035">
            <v>31.35</v>
          </cell>
          <cell r="E3035">
            <v>204</v>
          </cell>
          <cell r="F3035">
            <v>6395.4000000000005</v>
          </cell>
        </row>
        <row r="3036">
          <cell r="A3036">
            <v>10424536</v>
          </cell>
          <cell r="B3036" t="str">
            <v>PINEDA,MINETTE MARTHELLA</v>
          </cell>
          <cell r="C3036">
            <v>40703910</v>
          </cell>
          <cell r="D3036">
            <v>71.61</v>
          </cell>
          <cell r="E3036">
            <v>179.5</v>
          </cell>
          <cell r="F3036">
            <v>12853.995000000001</v>
          </cell>
        </row>
        <row r="3037">
          <cell r="A3037">
            <v>10424559</v>
          </cell>
          <cell r="B3037" t="str">
            <v>HARDELL,JENNIFER HUNTINGTON</v>
          </cell>
          <cell r="C3037">
            <v>40707996</v>
          </cell>
          <cell r="D3037">
            <v>27.51</v>
          </cell>
          <cell r="E3037">
            <v>40</v>
          </cell>
          <cell r="F3037">
            <v>1100.4000000000001</v>
          </cell>
        </row>
        <row r="3038">
          <cell r="A3038">
            <v>10424599</v>
          </cell>
          <cell r="B3038" t="str">
            <v>REICH,COLLEEN JEAN</v>
          </cell>
          <cell r="C3038">
            <v>40708348</v>
          </cell>
          <cell r="D3038">
            <v>26.98</v>
          </cell>
          <cell r="E3038">
            <v>176</v>
          </cell>
          <cell r="F3038">
            <v>4748.4800000000005</v>
          </cell>
        </row>
        <row r="3039">
          <cell r="A3039">
            <v>10424619</v>
          </cell>
          <cell r="B3039" t="str">
            <v>HASEGAWA,CHRIS SHUZO</v>
          </cell>
          <cell r="C3039">
            <v>40708366</v>
          </cell>
          <cell r="D3039">
            <v>59.07</v>
          </cell>
          <cell r="E3039">
            <v>176</v>
          </cell>
          <cell r="F3039">
            <v>10396.32</v>
          </cell>
        </row>
        <row r="3040">
          <cell r="A3040">
            <v>10424662</v>
          </cell>
          <cell r="B3040" t="str">
            <v>HAUW,AMBER MARIE</v>
          </cell>
          <cell r="C3040">
            <v>40708415</v>
          </cell>
          <cell r="D3040">
            <v>14</v>
          </cell>
          <cell r="E3040">
            <v>32.75</v>
          </cell>
          <cell r="F3040">
            <v>458.5</v>
          </cell>
        </row>
        <row r="3041">
          <cell r="A3041">
            <v>10424690</v>
          </cell>
          <cell r="B3041" t="str">
            <v>HEALEY,ROBERT MATTHEW</v>
          </cell>
          <cell r="C3041">
            <v>40708750</v>
          </cell>
          <cell r="D3041">
            <v>26.58</v>
          </cell>
          <cell r="E3041">
            <v>60</v>
          </cell>
          <cell r="F3041">
            <v>1594.8</v>
          </cell>
        </row>
        <row r="3042">
          <cell r="A3042">
            <v>10424772</v>
          </cell>
          <cell r="B3042" t="str">
            <v>FIGUEROA,LINDA ROSA</v>
          </cell>
          <cell r="C3042">
            <v>40708922</v>
          </cell>
          <cell r="D3042">
            <v>28.91</v>
          </cell>
          <cell r="E3042">
            <v>176</v>
          </cell>
          <cell r="F3042">
            <v>5088.16</v>
          </cell>
        </row>
        <row r="3043">
          <cell r="A3043">
            <v>10424775</v>
          </cell>
          <cell r="B3043" t="str">
            <v>LOPEZ,EDITH</v>
          </cell>
          <cell r="C3043">
            <v>40708927</v>
          </cell>
          <cell r="D3043">
            <v>28.6</v>
          </cell>
          <cell r="E3043">
            <v>176</v>
          </cell>
          <cell r="F3043">
            <v>5033.6000000000004</v>
          </cell>
        </row>
        <row r="3044">
          <cell r="A3044">
            <v>10424833</v>
          </cell>
          <cell r="B3044" t="str">
            <v>LI,FENGWU</v>
          </cell>
          <cell r="C3044">
            <v>40708993</v>
          </cell>
          <cell r="D3044">
            <v>28.6</v>
          </cell>
          <cell r="E3044">
            <v>176</v>
          </cell>
          <cell r="F3044">
            <v>5033.6000000000004</v>
          </cell>
        </row>
        <row r="3045">
          <cell r="A3045">
            <v>10424932</v>
          </cell>
          <cell r="B3045" t="str">
            <v>ARZATE,EDUARDO EDGAR</v>
          </cell>
          <cell r="C3045">
            <v>40693599</v>
          </cell>
          <cell r="D3045">
            <v>23.34</v>
          </cell>
          <cell r="E3045">
            <v>176</v>
          </cell>
          <cell r="F3045">
            <v>4107.84</v>
          </cell>
        </row>
        <row r="3046">
          <cell r="A3046">
            <v>10424937</v>
          </cell>
          <cell r="B3046" t="str">
            <v>PHAM,LISA NGAN</v>
          </cell>
          <cell r="C3046">
            <v>40693609</v>
          </cell>
          <cell r="D3046">
            <v>14</v>
          </cell>
          <cell r="E3046">
            <v>10</v>
          </cell>
          <cell r="F3046">
            <v>140</v>
          </cell>
        </row>
        <row r="3047">
          <cell r="A3047">
            <v>10424993</v>
          </cell>
          <cell r="B3047" t="str">
            <v>DEL PILAR,HANA ADVINCULA</v>
          </cell>
          <cell r="C3047">
            <v>40706267</v>
          </cell>
          <cell r="D3047">
            <v>23.34</v>
          </cell>
          <cell r="E3047">
            <v>176</v>
          </cell>
          <cell r="F3047">
            <v>4107.84</v>
          </cell>
        </row>
        <row r="3048">
          <cell r="A3048">
            <v>10424998</v>
          </cell>
          <cell r="B3048" t="str">
            <v>DELGADO-ESBENSHADE,TIMOTEO IAN</v>
          </cell>
          <cell r="C3048">
            <v>40706271</v>
          </cell>
          <cell r="D3048">
            <v>27.3</v>
          </cell>
          <cell r="E3048">
            <v>184</v>
          </cell>
          <cell r="F3048">
            <v>5023.2</v>
          </cell>
        </row>
        <row r="3049">
          <cell r="A3049">
            <v>10425057</v>
          </cell>
          <cell r="B3049" t="str">
            <v>DERKSEN,BRENNA JANE</v>
          </cell>
          <cell r="C3049">
            <v>40706330</v>
          </cell>
          <cell r="D3049">
            <v>113</v>
          </cell>
          <cell r="E3049">
            <v>64</v>
          </cell>
          <cell r="F3049">
            <v>7232</v>
          </cell>
        </row>
        <row r="3050">
          <cell r="A3050">
            <v>10425067</v>
          </cell>
          <cell r="B3050" t="str">
            <v>DESHPANDE,OJAS JEETENDRA</v>
          </cell>
          <cell r="C3050">
            <v>40706344</v>
          </cell>
          <cell r="D3050">
            <v>19.39</v>
          </cell>
          <cell r="E3050">
            <v>64.5</v>
          </cell>
          <cell r="F3050">
            <v>1250.655</v>
          </cell>
        </row>
        <row r="3051">
          <cell r="A3051">
            <v>10425079</v>
          </cell>
          <cell r="B3051" t="str">
            <v>DEVERAUX,KRISTIN</v>
          </cell>
          <cell r="C3051">
            <v>40706653</v>
          </cell>
          <cell r="D3051">
            <v>31.22</v>
          </cell>
          <cell r="E3051">
            <v>176</v>
          </cell>
          <cell r="F3051">
            <v>5494.7199999999993</v>
          </cell>
        </row>
        <row r="3052">
          <cell r="A3052">
            <v>10425081</v>
          </cell>
          <cell r="B3052" t="str">
            <v>DEVEREAUX,MARY</v>
          </cell>
          <cell r="C3052">
            <v>40706681</v>
          </cell>
          <cell r="D3052">
            <v>65.23</v>
          </cell>
          <cell r="E3052">
            <v>55.5</v>
          </cell>
          <cell r="F3052">
            <v>3620.2650000000003</v>
          </cell>
        </row>
        <row r="3053">
          <cell r="A3053">
            <v>10425096</v>
          </cell>
          <cell r="B3053" t="str">
            <v>DELAY,CHRISTOPHE GEORGE</v>
          </cell>
          <cell r="C3053">
            <v>40706674</v>
          </cell>
          <cell r="D3053">
            <v>19.39</v>
          </cell>
          <cell r="E3053">
            <v>176</v>
          </cell>
          <cell r="F3053">
            <v>3412.6400000000003</v>
          </cell>
        </row>
        <row r="3054">
          <cell r="A3054">
            <v>10425103</v>
          </cell>
          <cell r="B3054" t="str">
            <v>DIAZ,SANDRA L</v>
          </cell>
          <cell r="C3054">
            <v>40706686</v>
          </cell>
          <cell r="D3054">
            <v>42.43</v>
          </cell>
          <cell r="E3054">
            <v>57</v>
          </cell>
          <cell r="F3054">
            <v>2418.5099999999998</v>
          </cell>
        </row>
        <row r="3055">
          <cell r="A3055">
            <v>10425122</v>
          </cell>
          <cell r="B3055" t="str">
            <v>FLOWERS,JEREMY R</v>
          </cell>
          <cell r="C3055">
            <v>40708751</v>
          </cell>
          <cell r="D3055">
            <v>83.86</v>
          </cell>
          <cell r="E3055">
            <v>177.25</v>
          </cell>
          <cell r="F3055">
            <v>14864.184999999999</v>
          </cell>
        </row>
        <row r="3056">
          <cell r="A3056">
            <v>10425123</v>
          </cell>
          <cell r="B3056" t="str">
            <v>HEATON,ANNE ELIZABETH</v>
          </cell>
          <cell r="C3056">
            <v>40708754</v>
          </cell>
          <cell r="D3056">
            <v>25.91</v>
          </cell>
          <cell r="E3056">
            <v>176</v>
          </cell>
          <cell r="F3056">
            <v>4560.16</v>
          </cell>
        </row>
        <row r="3057">
          <cell r="A3057">
            <v>10425154</v>
          </cell>
          <cell r="B3057" t="str">
            <v>WYCKOFF,JANAE RUTH</v>
          </cell>
          <cell r="C3057">
            <v>40708795</v>
          </cell>
          <cell r="D3057">
            <v>29.86</v>
          </cell>
          <cell r="E3057">
            <v>8</v>
          </cell>
          <cell r="F3057">
            <v>238.88</v>
          </cell>
        </row>
        <row r="3058">
          <cell r="A3058">
            <v>10425178</v>
          </cell>
          <cell r="B3058" t="str">
            <v>GREYTAK,MADELINE JUSTINE</v>
          </cell>
          <cell r="C3058">
            <v>40708815</v>
          </cell>
          <cell r="D3058">
            <v>25.41</v>
          </cell>
          <cell r="E3058">
            <v>179.5</v>
          </cell>
          <cell r="F3058">
            <v>4561.0950000000003</v>
          </cell>
        </row>
        <row r="3059">
          <cell r="A3059">
            <v>10425286</v>
          </cell>
          <cell r="B3059" t="str">
            <v>MARTINHO,MEGAN ANN</v>
          </cell>
          <cell r="C3059">
            <v>40704801</v>
          </cell>
          <cell r="D3059">
            <v>26.98</v>
          </cell>
          <cell r="E3059">
            <v>176</v>
          </cell>
          <cell r="F3059">
            <v>4748.4800000000005</v>
          </cell>
        </row>
        <row r="3060">
          <cell r="A3060">
            <v>10425350</v>
          </cell>
          <cell r="B3060" t="str">
            <v>MATHLOUTHI,ASMA</v>
          </cell>
          <cell r="C3060">
            <v>40705140</v>
          </cell>
          <cell r="D3060">
            <v>25.41</v>
          </cell>
          <cell r="E3060">
            <v>176</v>
          </cell>
          <cell r="F3060">
            <v>4472.16</v>
          </cell>
        </row>
        <row r="3061">
          <cell r="A3061">
            <v>10425354</v>
          </cell>
          <cell r="B3061" t="str">
            <v>SOUZA,MICHIKO MATSUNO</v>
          </cell>
          <cell r="C3061">
            <v>40705146</v>
          </cell>
          <cell r="D3061">
            <v>31.53</v>
          </cell>
          <cell r="E3061">
            <v>207.25</v>
          </cell>
          <cell r="F3061">
            <v>6534.5925000000007</v>
          </cell>
        </row>
        <row r="3062">
          <cell r="A3062">
            <v>10425369</v>
          </cell>
          <cell r="B3062" t="str">
            <v>MATURIN,LISA VIOLET</v>
          </cell>
          <cell r="C3062">
            <v>40705167</v>
          </cell>
          <cell r="D3062">
            <v>36.880000000000003</v>
          </cell>
          <cell r="E3062">
            <v>184</v>
          </cell>
          <cell r="F3062">
            <v>6785.92</v>
          </cell>
        </row>
        <row r="3063">
          <cell r="A3063">
            <v>10425386</v>
          </cell>
          <cell r="B3063" t="str">
            <v>GLASSMOYER,ANN CHAMBERS</v>
          </cell>
          <cell r="C3063">
            <v>40705469</v>
          </cell>
          <cell r="D3063">
            <v>35.96</v>
          </cell>
          <cell r="E3063">
            <v>72</v>
          </cell>
          <cell r="F3063">
            <v>2589.12</v>
          </cell>
        </row>
        <row r="3064">
          <cell r="A3064">
            <v>10425403</v>
          </cell>
          <cell r="B3064" t="str">
            <v>ADAMCIK,MARY JO</v>
          </cell>
          <cell r="C3064">
            <v>40705485</v>
          </cell>
          <cell r="D3064">
            <v>29.38</v>
          </cell>
          <cell r="E3064">
            <v>179.5</v>
          </cell>
          <cell r="F3064">
            <v>5273.71</v>
          </cell>
        </row>
        <row r="3065">
          <cell r="A3065">
            <v>10425419</v>
          </cell>
          <cell r="B3065" t="str">
            <v>LEE,CASSIDY DANIELLE</v>
          </cell>
          <cell r="C3065">
            <v>40693660</v>
          </cell>
          <cell r="D3065">
            <v>17</v>
          </cell>
          <cell r="E3065">
            <v>177</v>
          </cell>
          <cell r="F3065">
            <v>3009</v>
          </cell>
        </row>
        <row r="3066">
          <cell r="A3066">
            <v>10425420</v>
          </cell>
          <cell r="B3066" t="str">
            <v>APPEL,JAIME L</v>
          </cell>
          <cell r="C3066">
            <v>40666096</v>
          </cell>
          <cell r="D3066">
            <v>62.35</v>
          </cell>
          <cell r="E3066">
            <v>132.5</v>
          </cell>
          <cell r="F3066">
            <v>8261.375</v>
          </cell>
        </row>
        <row r="3067">
          <cell r="A3067">
            <v>10425421</v>
          </cell>
          <cell r="B3067" t="str">
            <v>SONG,HANMARO</v>
          </cell>
          <cell r="C3067">
            <v>40693663</v>
          </cell>
          <cell r="D3067">
            <v>24.91</v>
          </cell>
          <cell r="E3067">
            <v>196</v>
          </cell>
          <cell r="F3067">
            <v>4882.3599999999997</v>
          </cell>
        </row>
        <row r="3068">
          <cell r="A3068">
            <v>10425511</v>
          </cell>
          <cell r="B3068" t="str">
            <v>POWELL,LESLIE MICHELE</v>
          </cell>
          <cell r="C3068">
            <v>40694415</v>
          </cell>
          <cell r="D3068">
            <v>82.25</v>
          </cell>
          <cell r="E3068">
            <v>160</v>
          </cell>
          <cell r="F3068">
            <v>13160</v>
          </cell>
        </row>
        <row r="3069">
          <cell r="A3069">
            <v>10425511</v>
          </cell>
          <cell r="B3069" t="str">
            <v>POWELL,LESLIE MICHELE</v>
          </cell>
          <cell r="C3069" t="str">
            <v>(blank)</v>
          </cell>
          <cell r="D3069" t="str">
            <v>(blank)</v>
          </cell>
          <cell r="E3069">
            <v>16</v>
          </cell>
          <cell r="F3069" t="e">
            <v>#VALUE!</v>
          </cell>
        </row>
        <row r="3070">
          <cell r="A3070">
            <v>10425578</v>
          </cell>
          <cell r="B3070" t="str">
            <v>DITSLEAR,KAREN E</v>
          </cell>
          <cell r="C3070">
            <v>40706739</v>
          </cell>
          <cell r="D3070">
            <v>28.71</v>
          </cell>
          <cell r="E3070">
            <v>176</v>
          </cell>
          <cell r="F3070">
            <v>5052.96</v>
          </cell>
        </row>
        <row r="3071">
          <cell r="A3071">
            <v>10425609</v>
          </cell>
          <cell r="B3071" t="str">
            <v>DODD,REBECCA MICHELLE</v>
          </cell>
          <cell r="C3071">
            <v>40707077</v>
          </cell>
          <cell r="D3071">
            <v>89.32</v>
          </cell>
          <cell r="E3071">
            <v>192</v>
          </cell>
          <cell r="F3071">
            <v>17149.439999999999</v>
          </cell>
        </row>
        <row r="3072">
          <cell r="A3072">
            <v>10425634</v>
          </cell>
          <cell r="B3072" t="str">
            <v>DOMINGUEZ,M I</v>
          </cell>
          <cell r="C3072">
            <v>40707104</v>
          </cell>
          <cell r="D3072">
            <v>20.75</v>
          </cell>
          <cell r="E3072">
            <v>184</v>
          </cell>
          <cell r="F3072">
            <v>3818</v>
          </cell>
        </row>
        <row r="3073">
          <cell r="A3073">
            <v>10425637</v>
          </cell>
          <cell r="B3073" t="str">
            <v>HORNING,JOANNA L</v>
          </cell>
          <cell r="C3073">
            <v>40707109</v>
          </cell>
          <cell r="D3073">
            <v>38.5</v>
          </cell>
          <cell r="E3073">
            <v>170</v>
          </cell>
          <cell r="F3073">
            <v>6545</v>
          </cell>
        </row>
        <row r="3074">
          <cell r="A3074">
            <v>10425670</v>
          </cell>
          <cell r="B3074" t="str">
            <v>DORN,SHANELLE NICOLE</v>
          </cell>
          <cell r="C3074">
            <v>40707148</v>
          </cell>
          <cell r="D3074">
            <v>17.52</v>
          </cell>
          <cell r="E3074">
            <v>176</v>
          </cell>
          <cell r="F3074">
            <v>3083.52</v>
          </cell>
        </row>
        <row r="3075">
          <cell r="A3075">
            <v>10425742</v>
          </cell>
          <cell r="B3075" t="str">
            <v>HILDEBRAND-CRIQUI,MARISA CUMMINS</v>
          </cell>
          <cell r="C3075">
            <v>40709558</v>
          </cell>
          <cell r="D3075">
            <v>32.32</v>
          </cell>
          <cell r="E3075">
            <v>92</v>
          </cell>
          <cell r="F3075">
            <v>2973.44</v>
          </cell>
        </row>
        <row r="3076">
          <cell r="A3076">
            <v>10425800</v>
          </cell>
          <cell r="B3076" t="str">
            <v>HOLESAK,CAROL FLORA</v>
          </cell>
          <cell r="C3076">
            <v>40703735</v>
          </cell>
          <cell r="D3076">
            <v>23.01</v>
          </cell>
          <cell r="E3076">
            <v>184</v>
          </cell>
          <cell r="F3076">
            <v>4233.84</v>
          </cell>
        </row>
        <row r="3077">
          <cell r="A3077">
            <v>10425885</v>
          </cell>
          <cell r="B3077" t="str">
            <v>LAIKEN,NORA D</v>
          </cell>
          <cell r="C3077" t="str">
            <v>(blank)</v>
          </cell>
          <cell r="D3077" t="str">
            <v>(blank)</v>
          </cell>
          <cell r="E3077">
            <v>40</v>
          </cell>
          <cell r="F3077" t="e">
            <v>#VALUE!</v>
          </cell>
        </row>
        <row r="3078">
          <cell r="A3078">
            <v>10425891</v>
          </cell>
          <cell r="B3078" t="str">
            <v>LAITY,JAYNE M</v>
          </cell>
          <cell r="C3078">
            <v>40706636</v>
          </cell>
          <cell r="D3078">
            <v>30.52</v>
          </cell>
          <cell r="E3078">
            <v>188</v>
          </cell>
          <cell r="F3078">
            <v>5737.76</v>
          </cell>
        </row>
        <row r="3079">
          <cell r="A3079">
            <v>10425900</v>
          </cell>
          <cell r="B3079" t="str">
            <v>WONG,ESTHER</v>
          </cell>
          <cell r="C3079">
            <v>40706647</v>
          </cell>
          <cell r="D3079">
            <v>29.86</v>
          </cell>
          <cell r="E3079">
            <v>132</v>
          </cell>
          <cell r="F3079">
            <v>3941.52</v>
          </cell>
        </row>
        <row r="3080">
          <cell r="A3080">
            <v>10425909</v>
          </cell>
          <cell r="B3080" t="str">
            <v>LALLY,NAVRAJ S</v>
          </cell>
          <cell r="C3080">
            <v>40706953</v>
          </cell>
          <cell r="D3080">
            <v>21.81</v>
          </cell>
          <cell r="E3080">
            <v>176</v>
          </cell>
          <cell r="F3080">
            <v>3838.56</v>
          </cell>
        </row>
        <row r="3081">
          <cell r="A3081">
            <v>10425910</v>
          </cell>
          <cell r="B3081" t="str">
            <v>LAMKIN,MICHAEL</v>
          </cell>
          <cell r="C3081">
            <v>40706947</v>
          </cell>
          <cell r="D3081">
            <v>15</v>
          </cell>
          <cell r="E3081">
            <v>132</v>
          </cell>
          <cell r="F3081">
            <v>1980</v>
          </cell>
        </row>
        <row r="3082">
          <cell r="A3082">
            <v>10425957</v>
          </cell>
          <cell r="B3082" t="str">
            <v>LARA,ROSLYN H</v>
          </cell>
          <cell r="C3082">
            <v>40707008</v>
          </cell>
          <cell r="D3082">
            <v>32.39</v>
          </cell>
          <cell r="E3082">
            <v>176</v>
          </cell>
          <cell r="F3082">
            <v>5700.64</v>
          </cell>
        </row>
        <row r="3083">
          <cell r="A3083">
            <v>10425962</v>
          </cell>
          <cell r="B3083" t="str">
            <v>LARAWAY,JUDD MARSHALL</v>
          </cell>
          <cell r="C3083">
            <v>40707012</v>
          </cell>
          <cell r="D3083">
            <v>83.81</v>
          </cell>
          <cell r="E3083">
            <v>188</v>
          </cell>
          <cell r="F3083">
            <v>15756.28</v>
          </cell>
        </row>
        <row r="3084">
          <cell r="A3084">
            <v>10425986</v>
          </cell>
          <cell r="B3084" t="str">
            <v>AZIMI,ALI</v>
          </cell>
          <cell r="C3084">
            <v>40694459</v>
          </cell>
          <cell r="D3084">
            <v>23.34</v>
          </cell>
          <cell r="E3084">
            <v>176.75</v>
          </cell>
          <cell r="F3084">
            <v>4125.3450000000003</v>
          </cell>
        </row>
        <row r="3085">
          <cell r="A3085">
            <v>10425986</v>
          </cell>
          <cell r="B3085" t="str">
            <v>AZIMI,ALI</v>
          </cell>
          <cell r="C3085" t="str">
            <v>(blank)</v>
          </cell>
          <cell r="D3085" t="str">
            <v>(blank)</v>
          </cell>
          <cell r="E3085">
            <v>8</v>
          </cell>
          <cell r="F3085" t="e">
            <v>#VALUE!</v>
          </cell>
        </row>
        <row r="3086">
          <cell r="A3086">
            <v>10426022</v>
          </cell>
          <cell r="B3086" t="str">
            <v>ANDREASON,CHARLENE MARIE</v>
          </cell>
          <cell r="C3086">
            <v>40694499</v>
          </cell>
          <cell r="D3086">
            <v>23.34</v>
          </cell>
          <cell r="E3086">
            <v>160</v>
          </cell>
          <cell r="F3086">
            <v>3734.4</v>
          </cell>
        </row>
        <row r="3087">
          <cell r="A3087">
            <v>10426022</v>
          </cell>
          <cell r="B3087" t="str">
            <v>ANDREASON,CHARLENE MARIE</v>
          </cell>
          <cell r="C3087" t="str">
            <v>(blank)</v>
          </cell>
          <cell r="D3087" t="str">
            <v>(blank)</v>
          </cell>
          <cell r="E3087">
            <v>16</v>
          </cell>
          <cell r="F3087" t="e">
            <v>#VALUE!</v>
          </cell>
        </row>
        <row r="3088">
          <cell r="A3088">
            <v>10426125</v>
          </cell>
          <cell r="B3088" t="str">
            <v>DRAKE,VANESSA</v>
          </cell>
          <cell r="C3088">
            <v>40707463</v>
          </cell>
          <cell r="D3088">
            <v>31.34</v>
          </cell>
          <cell r="E3088">
            <v>112</v>
          </cell>
          <cell r="F3088">
            <v>3510.08</v>
          </cell>
        </row>
        <row r="3089">
          <cell r="A3089">
            <v>10426135</v>
          </cell>
          <cell r="B3089" t="str">
            <v>AKKARI,CHERINE</v>
          </cell>
          <cell r="C3089">
            <v>40707473</v>
          </cell>
          <cell r="D3089">
            <v>28.54</v>
          </cell>
          <cell r="E3089">
            <v>176</v>
          </cell>
          <cell r="F3089">
            <v>5023.04</v>
          </cell>
        </row>
        <row r="3090">
          <cell r="A3090">
            <v>10426156</v>
          </cell>
          <cell r="B3090" t="str">
            <v>GORDON,DEBBIE</v>
          </cell>
          <cell r="C3090">
            <v>40707505</v>
          </cell>
          <cell r="D3090">
            <v>91.1</v>
          </cell>
          <cell r="E3090">
            <v>184</v>
          </cell>
          <cell r="F3090">
            <v>16762.399999999998</v>
          </cell>
        </row>
        <row r="3091">
          <cell r="A3091">
            <v>10426249</v>
          </cell>
          <cell r="B3091" t="str">
            <v>EAMES,CAROL LYNN</v>
          </cell>
          <cell r="C3091">
            <v>40707889</v>
          </cell>
          <cell r="D3091">
            <v>29.94</v>
          </cell>
          <cell r="E3091">
            <v>129.25</v>
          </cell>
          <cell r="F3091">
            <v>3869.7450000000003</v>
          </cell>
        </row>
        <row r="3092">
          <cell r="A3092">
            <v>10426272</v>
          </cell>
          <cell r="B3092" t="str">
            <v>HARTFORD,ASHLEY CHARMAINE</v>
          </cell>
          <cell r="C3092">
            <v>40703791</v>
          </cell>
          <cell r="D3092">
            <v>25.06</v>
          </cell>
          <cell r="E3092">
            <v>176</v>
          </cell>
          <cell r="F3092">
            <v>4410.5599999999995</v>
          </cell>
        </row>
        <row r="3093">
          <cell r="A3093">
            <v>10426319</v>
          </cell>
          <cell r="B3093" t="str">
            <v>HUANG,DIANE</v>
          </cell>
          <cell r="C3093">
            <v>40704149</v>
          </cell>
          <cell r="D3093">
            <v>25.41</v>
          </cell>
          <cell r="E3093">
            <v>176</v>
          </cell>
          <cell r="F3093">
            <v>4472.16</v>
          </cell>
        </row>
        <row r="3094">
          <cell r="A3094">
            <v>10426397</v>
          </cell>
          <cell r="B3094" t="str">
            <v>RODGERS,DINA ANNE</v>
          </cell>
          <cell r="C3094">
            <v>40704519</v>
          </cell>
          <cell r="D3094">
            <v>33.43</v>
          </cell>
          <cell r="E3094">
            <v>182.75</v>
          </cell>
          <cell r="F3094">
            <v>6109.3324999999995</v>
          </cell>
        </row>
        <row r="3095">
          <cell r="A3095">
            <v>10426478</v>
          </cell>
          <cell r="B3095" t="str">
            <v>LUNDBORG,LUKE RANDOLPH</v>
          </cell>
          <cell r="C3095">
            <v>40709386</v>
          </cell>
          <cell r="D3095">
            <v>23.34</v>
          </cell>
          <cell r="E3095">
            <v>112</v>
          </cell>
          <cell r="F3095">
            <v>2614.08</v>
          </cell>
        </row>
        <row r="3096">
          <cell r="A3096">
            <v>10426506</v>
          </cell>
          <cell r="B3096" t="str">
            <v>LUZADA,GABRIELLA ALEXANDRA</v>
          </cell>
          <cell r="C3096">
            <v>40703518</v>
          </cell>
          <cell r="D3096">
            <v>13.5</v>
          </cell>
          <cell r="E3096">
            <v>40</v>
          </cell>
          <cell r="F3096">
            <v>540</v>
          </cell>
        </row>
        <row r="3097">
          <cell r="A3097">
            <v>10426520</v>
          </cell>
          <cell r="B3097" t="str">
            <v>LUCBAN,EMANUEL MANUEL</v>
          </cell>
          <cell r="C3097">
            <v>40703537</v>
          </cell>
          <cell r="D3097">
            <v>28.74</v>
          </cell>
          <cell r="E3097">
            <v>184</v>
          </cell>
          <cell r="F3097">
            <v>5288.16</v>
          </cell>
        </row>
        <row r="3098">
          <cell r="A3098">
            <v>10426524</v>
          </cell>
          <cell r="B3098" t="str">
            <v>LU-BO,YING</v>
          </cell>
          <cell r="C3098">
            <v>40703538</v>
          </cell>
          <cell r="D3098">
            <v>37.76</v>
          </cell>
          <cell r="E3098">
            <v>93</v>
          </cell>
          <cell r="F3098">
            <v>3511.68</v>
          </cell>
        </row>
        <row r="3099">
          <cell r="A3099">
            <v>10426528</v>
          </cell>
          <cell r="B3099" t="str">
            <v>MACIAS,ELIZABETH A</v>
          </cell>
          <cell r="C3099">
            <v>40703543</v>
          </cell>
          <cell r="D3099">
            <v>28.12</v>
          </cell>
          <cell r="E3099">
            <v>192</v>
          </cell>
          <cell r="F3099">
            <v>5399.04</v>
          </cell>
        </row>
        <row r="3100">
          <cell r="A3100">
            <v>10426563</v>
          </cell>
          <cell r="B3100" t="str">
            <v>WONG,FLORA SUK-MAN</v>
          </cell>
          <cell r="C3100">
            <v>40694953</v>
          </cell>
          <cell r="D3100">
            <v>13.5</v>
          </cell>
          <cell r="E3100">
            <v>6</v>
          </cell>
          <cell r="F3100">
            <v>81</v>
          </cell>
        </row>
        <row r="3101">
          <cell r="A3101">
            <v>10426570</v>
          </cell>
          <cell r="B3101" t="str">
            <v>NGUYEN,ANH NGOC TU</v>
          </cell>
          <cell r="C3101">
            <v>40695265</v>
          </cell>
          <cell r="D3101">
            <v>13.5</v>
          </cell>
          <cell r="E3101">
            <v>132.5</v>
          </cell>
          <cell r="F3101">
            <v>1788.75</v>
          </cell>
        </row>
        <row r="3102">
          <cell r="A3102">
            <v>10426571</v>
          </cell>
          <cell r="B3102" t="str">
            <v>CARROLL,JOHN PAUL</v>
          </cell>
          <cell r="C3102">
            <v>40695264</v>
          </cell>
          <cell r="D3102">
            <v>24.88</v>
          </cell>
          <cell r="E3102">
            <v>184</v>
          </cell>
          <cell r="F3102">
            <v>4577.92</v>
          </cell>
        </row>
        <row r="3103">
          <cell r="A3103">
            <v>10426726</v>
          </cell>
          <cell r="B3103" t="str">
            <v>EGEA,LETICIA T</v>
          </cell>
          <cell r="C3103">
            <v>40708242</v>
          </cell>
          <cell r="D3103">
            <v>30.62</v>
          </cell>
          <cell r="E3103">
            <v>184</v>
          </cell>
          <cell r="F3103">
            <v>5634.08</v>
          </cell>
        </row>
        <row r="3104">
          <cell r="A3104">
            <v>10426747</v>
          </cell>
          <cell r="B3104" t="str">
            <v>ELLIOTT,LAURIE SUSAN</v>
          </cell>
          <cell r="C3104">
            <v>40708264</v>
          </cell>
          <cell r="D3104">
            <v>23.54</v>
          </cell>
          <cell r="E3104">
            <v>176</v>
          </cell>
          <cell r="F3104">
            <v>4143.04</v>
          </cell>
        </row>
        <row r="3105">
          <cell r="A3105">
            <v>10426794</v>
          </cell>
          <cell r="B3105" t="str">
            <v>BARRANCO MARQUEZ,KARLA Y</v>
          </cell>
          <cell r="C3105">
            <v>40708627</v>
          </cell>
          <cell r="D3105">
            <v>18.399999999999999</v>
          </cell>
          <cell r="E3105">
            <v>8</v>
          </cell>
          <cell r="F3105">
            <v>147.19999999999999</v>
          </cell>
        </row>
        <row r="3106">
          <cell r="A3106">
            <v>10426836</v>
          </cell>
          <cell r="B3106" t="str">
            <v>HWANG,LINDA</v>
          </cell>
          <cell r="C3106">
            <v>40704525</v>
          </cell>
          <cell r="D3106">
            <v>33.53</v>
          </cell>
          <cell r="E3106">
            <v>134</v>
          </cell>
          <cell r="F3106">
            <v>4493.0200000000004</v>
          </cell>
        </row>
        <row r="3107">
          <cell r="A3107">
            <v>10426839</v>
          </cell>
          <cell r="B3107" t="str">
            <v>RIEGO,SUZANNE NOEL</v>
          </cell>
          <cell r="C3107">
            <v>40704527</v>
          </cell>
          <cell r="D3107">
            <v>77.5</v>
          </cell>
          <cell r="E3107">
            <v>117</v>
          </cell>
          <cell r="F3107">
            <v>9067.5</v>
          </cell>
        </row>
        <row r="3108">
          <cell r="A3108">
            <v>10426893</v>
          </cell>
          <cell r="B3108" t="str">
            <v>CIOCHINA,RALUCA IOANA</v>
          </cell>
          <cell r="C3108">
            <v>40704588</v>
          </cell>
          <cell r="D3108">
            <v>30.03</v>
          </cell>
          <cell r="E3108">
            <v>215</v>
          </cell>
          <cell r="F3108">
            <v>6456.45</v>
          </cell>
        </row>
        <row r="3109">
          <cell r="A3109">
            <v>10426949</v>
          </cell>
          <cell r="B3109" t="str">
            <v>TUREAUD,LILLIAN SHADI</v>
          </cell>
          <cell r="C3109">
            <v>40704939</v>
          </cell>
          <cell r="D3109">
            <v>33.299999999999997</v>
          </cell>
          <cell r="E3109">
            <v>176</v>
          </cell>
          <cell r="F3109">
            <v>5860.7999999999993</v>
          </cell>
        </row>
        <row r="3110">
          <cell r="A3110">
            <v>10426976</v>
          </cell>
          <cell r="B3110" t="str">
            <v>FARHADI,NILGOUN</v>
          </cell>
          <cell r="C3110">
            <v>40705487</v>
          </cell>
          <cell r="D3110">
            <v>13.5</v>
          </cell>
          <cell r="E3110">
            <v>11.5</v>
          </cell>
          <cell r="F3110">
            <v>155.25</v>
          </cell>
        </row>
        <row r="3111">
          <cell r="A3111">
            <v>10427032</v>
          </cell>
          <cell r="B3111" t="str">
            <v>VENNERI,JENNIFER ANN</v>
          </cell>
          <cell r="C3111">
            <v>40705546</v>
          </cell>
          <cell r="D3111">
            <v>29.78</v>
          </cell>
          <cell r="E3111">
            <v>176</v>
          </cell>
          <cell r="F3111">
            <v>5241.2800000000007</v>
          </cell>
        </row>
        <row r="3112">
          <cell r="A3112">
            <v>10427046</v>
          </cell>
          <cell r="B3112" t="str">
            <v>MCGLYNN,PAMELA J</v>
          </cell>
          <cell r="C3112">
            <v>40705855</v>
          </cell>
          <cell r="D3112">
            <v>29.64</v>
          </cell>
          <cell r="E3112">
            <v>176</v>
          </cell>
          <cell r="F3112">
            <v>5216.6400000000003</v>
          </cell>
        </row>
        <row r="3113">
          <cell r="A3113">
            <v>10427093</v>
          </cell>
          <cell r="B3113" t="str">
            <v>MCMASTERS,CARISSA Z C</v>
          </cell>
          <cell r="C3113">
            <v>40705912</v>
          </cell>
          <cell r="D3113">
            <v>27.38</v>
          </cell>
          <cell r="E3113">
            <v>176</v>
          </cell>
          <cell r="F3113">
            <v>4818.88</v>
          </cell>
        </row>
        <row r="3114">
          <cell r="A3114">
            <v>10427103</v>
          </cell>
          <cell r="B3114" t="str">
            <v>MCNALLY,PAUL D</v>
          </cell>
          <cell r="C3114">
            <v>40705923</v>
          </cell>
          <cell r="D3114">
            <v>74.489999999999995</v>
          </cell>
          <cell r="E3114">
            <v>178.5</v>
          </cell>
          <cell r="F3114">
            <v>13296.464999999998</v>
          </cell>
        </row>
        <row r="3115">
          <cell r="A3115">
            <v>10427166</v>
          </cell>
          <cell r="B3115" t="str">
            <v>KELLY,MICKINSEY GEM</v>
          </cell>
          <cell r="C3115">
            <v>40696099</v>
          </cell>
          <cell r="D3115">
            <v>23.34</v>
          </cell>
          <cell r="E3115">
            <v>88</v>
          </cell>
          <cell r="F3115">
            <v>2053.92</v>
          </cell>
        </row>
        <row r="3116">
          <cell r="A3116">
            <v>10427167</v>
          </cell>
          <cell r="B3116" t="str">
            <v>ASAY,DANIEL JOSEPH</v>
          </cell>
          <cell r="C3116">
            <v>40696100</v>
          </cell>
          <cell r="D3116">
            <v>23.34</v>
          </cell>
          <cell r="E3116">
            <v>176</v>
          </cell>
          <cell r="F3116">
            <v>4107.84</v>
          </cell>
        </row>
        <row r="3117">
          <cell r="A3117">
            <v>10427191</v>
          </cell>
          <cell r="B3117" t="str">
            <v>BUENROSTRO,CHRISTINA</v>
          </cell>
          <cell r="C3117">
            <v>40696149</v>
          </cell>
          <cell r="D3117">
            <v>67.45</v>
          </cell>
          <cell r="E3117">
            <v>183.75</v>
          </cell>
          <cell r="F3117">
            <v>12393.9375</v>
          </cell>
        </row>
        <row r="3118">
          <cell r="A3118">
            <v>10427194</v>
          </cell>
          <cell r="B3118" t="str">
            <v>BEGZATI,ARJANA</v>
          </cell>
          <cell r="C3118">
            <v>40696155</v>
          </cell>
          <cell r="D3118">
            <v>17.52</v>
          </cell>
          <cell r="E3118">
            <v>80</v>
          </cell>
          <cell r="F3118">
            <v>1401.6</v>
          </cell>
        </row>
        <row r="3119">
          <cell r="A3119">
            <v>10427201</v>
          </cell>
          <cell r="B3119" t="str">
            <v>BEHNAM,RAWNAQ JAMEEL</v>
          </cell>
          <cell r="C3119">
            <v>40696157</v>
          </cell>
          <cell r="D3119">
            <v>13.5</v>
          </cell>
          <cell r="E3119">
            <v>22</v>
          </cell>
          <cell r="F3119">
            <v>297</v>
          </cell>
        </row>
        <row r="3120">
          <cell r="A3120">
            <v>10427302</v>
          </cell>
          <cell r="B3120" t="str">
            <v>NGUYEN,THIEN-TU CATHERINE</v>
          </cell>
          <cell r="C3120">
            <v>40690542</v>
          </cell>
          <cell r="D3120">
            <v>13.5</v>
          </cell>
          <cell r="E3120">
            <v>112</v>
          </cell>
          <cell r="F3120">
            <v>1512</v>
          </cell>
        </row>
        <row r="3121">
          <cell r="A3121">
            <v>10427321</v>
          </cell>
          <cell r="B3121" t="str">
            <v>JONES,KRYSTEN LEIGH</v>
          </cell>
          <cell r="C3121">
            <v>40690568</v>
          </cell>
          <cell r="D3121">
            <v>23.34</v>
          </cell>
          <cell r="E3121">
            <v>176</v>
          </cell>
          <cell r="F3121">
            <v>4107.84</v>
          </cell>
        </row>
        <row r="3122">
          <cell r="A3122">
            <v>10427363</v>
          </cell>
          <cell r="B3122" t="str">
            <v>SWEET,ALISON MARY</v>
          </cell>
          <cell r="C3122">
            <v>40690863</v>
          </cell>
          <cell r="D3122">
            <v>23.34</v>
          </cell>
          <cell r="E3122">
            <v>68</v>
          </cell>
          <cell r="F3122">
            <v>1587.12</v>
          </cell>
        </row>
        <row r="3123">
          <cell r="A3123">
            <v>10429011</v>
          </cell>
          <cell r="B3123" t="str">
            <v>GERVASIO,DAVID ADRIAN GUINTO</v>
          </cell>
          <cell r="C3123">
            <v>40694529</v>
          </cell>
          <cell r="D3123">
            <v>17.52</v>
          </cell>
          <cell r="E3123">
            <v>223.5</v>
          </cell>
          <cell r="F3123">
            <v>3915.72</v>
          </cell>
        </row>
        <row r="3124">
          <cell r="A3124">
            <v>10432215</v>
          </cell>
          <cell r="B3124" t="str">
            <v>YOU,ALAN XIAOLUN</v>
          </cell>
          <cell r="C3124">
            <v>40713138</v>
          </cell>
          <cell r="D3124">
            <v>54.65</v>
          </cell>
          <cell r="E3124">
            <v>8</v>
          </cell>
          <cell r="F3124">
            <v>437.2</v>
          </cell>
        </row>
        <row r="3125">
          <cell r="A3125">
            <v>10432304</v>
          </cell>
          <cell r="B3125" t="str">
            <v>BLASKIEWICZ,DONALD JOHN</v>
          </cell>
          <cell r="C3125">
            <v>40713100</v>
          </cell>
          <cell r="D3125">
            <v>139.88999999999999</v>
          </cell>
          <cell r="E3125">
            <v>8</v>
          </cell>
          <cell r="F3125">
            <v>1119.1199999999999</v>
          </cell>
        </row>
        <row r="3126">
          <cell r="A3126">
            <v>10432339</v>
          </cell>
          <cell r="B3126" t="str">
            <v>ABELES,RUTH HSIU-TS CHENG</v>
          </cell>
          <cell r="C3126">
            <v>40737873</v>
          </cell>
          <cell r="D3126">
            <v>50.62</v>
          </cell>
          <cell r="E3126">
            <v>8</v>
          </cell>
          <cell r="F3126">
            <v>404.96</v>
          </cell>
        </row>
        <row r="3127">
          <cell r="A3127">
            <v>10432346</v>
          </cell>
          <cell r="B3127" t="str">
            <v>SIDHU,SHAWN SINGH</v>
          </cell>
          <cell r="C3127">
            <v>40713122</v>
          </cell>
          <cell r="D3127">
            <v>85.49</v>
          </cell>
          <cell r="E3127">
            <v>8</v>
          </cell>
          <cell r="F3127">
            <v>683.92</v>
          </cell>
        </row>
        <row r="3128">
          <cell r="A3128">
            <v>10432409</v>
          </cell>
          <cell r="B3128" t="str">
            <v>NICHOLS,JAMES BURTON</v>
          </cell>
          <cell r="C3128">
            <v>40714627</v>
          </cell>
          <cell r="D3128">
            <v>29.08</v>
          </cell>
          <cell r="E3128">
            <v>72</v>
          </cell>
          <cell r="F3128">
            <v>2093.7599999999998</v>
          </cell>
        </row>
        <row r="3129">
          <cell r="A3129">
            <v>10432909</v>
          </cell>
          <cell r="B3129" t="str">
            <v>AUSTIN,ANDREA LEIGH</v>
          </cell>
          <cell r="C3129">
            <v>40715332</v>
          </cell>
          <cell r="D3129">
            <v>68.73</v>
          </cell>
          <cell r="E3129">
            <v>4</v>
          </cell>
          <cell r="F3129">
            <v>274.92</v>
          </cell>
        </row>
        <row r="3130">
          <cell r="A3130">
            <v>10432921</v>
          </cell>
          <cell r="B3130" t="str">
            <v>KUMBHAT,NEHA P</v>
          </cell>
          <cell r="C3130">
            <v>40715291</v>
          </cell>
          <cell r="D3130">
            <v>63.7</v>
          </cell>
          <cell r="E3130">
            <v>8</v>
          </cell>
          <cell r="F3130">
            <v>509.6</v>
          </cell>
        </row>
        <row r="3131">
          <cell r="A3131">
            <v>10432923</v>
          </cell>
          <cell r="B3131" t="str">
            <v>CHAU,PETER</v>
          </cell>
          <cell r="C3131">
            <v>40715470</v>
          </cell>
          <cell r="D3131">
            <v>72.08</v>
          </cell>
          <cell r="E3131">
            <v>8</v>
          </cell>
          <cell r="F3131">
            <v>576.64</v>
          </cell>
        </row>
        <row r="3132">
          <cell r="A3132">
            <v>10433017</v>
          </cell>
          <cell r="B3132" t="str">
            <v>ZHANG,SHERRY SHUYAN</v>
          </cell>
          <cell r="C3132">
            <v>40714934</v>
          </cell>
          <cell r="D3132">
            <v>44.01</v>
          </cell>
          <cell r="E3132">
            <v>8</v>
          </cell>
          <cell r="F3132">
            <v>352.08</v>
          </cell>
        </row>
        <row r="3133">
          <cell r="A3133">
            <v>10433019</v>
          </cell>
          <cell r="B3133" t="str">
            <v>VELLORE GOVARDHAN,SHILPA</v>
          </cell>
          <cell r="C3133">
            <v>40715344</v>
          </cell>
          <cell r="D3133">
            <v>113.98</v>
          </cell>
          <cell r="E3133">
            <v>8</v>
          </cell>
          <cell r="F3133">
            <v>911.84</v>
          </cell>
        </row>
        <row r="3134">
          <cell r="A3134">
            <v>10433121</v>
          </cell>
          <cell r="B3134" t="str">
            <v>CAI,JIAXI</v>
          </cell>
          <cell r="C3134">
            <v>40713054</v>
          </cell>
          <cell r="D3134">
            <v>13.5</v>
          </cell>
          <cell r="E3134">
            <v>7</v>
          </cell>
          <cell r="F3134">
            <v>94.5</v>
          </cell>
        </row>
        <row r="3135">
          <cell r="A3135">
            <v>10433121</v>
          </cell>
          <cell r="B3135" t="str">
            <v>CAI,JIAXI</v>
          </cell>
          <cell r="C3135">
            <v>40714295</v>
          </cell>
          <cell r="D3135">
            <v>14</v>
          </cell>
          <cell r="E3135">
            <v>10</v>
          </cell>
          <cell r="F3135">
            <v>140</v>
          </cell>
        </row>
        <row r="3136">
          <cell r="A3136">
            <v>10433121</v>
          </cell>
          <cell r="B3136" t="str">
            <v>CAI,JIAXI</v>
          </cell>
          <cell r="C3136" t="str">
            <v>(blank)</v>
          </cell>
          <cell r="D3136" t="str">
            <v>(blank)</v>
          </cell>
          <cell r="E3136">
            <v>142</v>
          </cell>
          <cell r="F3136" t="e">
            <v>#VALUE!</v>
          </cell>
        </row>
        <row r="3137">
          <cell r="A3137">
            <v>10433147</v>
          </cell>
          <cell r="B3137" t="str">
            <v>MULLICK,MADHUBANTI</v>
          </cell>
          <cell r="C3137">
            <v>40713190</v>
          </cell>
          <cell r="D3137">
            <v>25.41</v>
          </cell>
          <cell r="E3137">
            <v>176</v>
          </cell>
          <cell r="F3137">
            <v>4472.16</v>
          </cell>
        </row>
        <row r="3138">
          <cell r="A3138">
            <v>10433148</v>
          </cell>
          <cell r="B3138" t="str">
            <v>DE SOUZA,DANIELA STEPHANIE</v>
          </cell>
          <cell r="C3138">
            <v>40665944</v>
          </cell>
          <cell r="D3138">
            <v>25.62</v>
          </cell>
          <cell r="E3138">
            <v>176</v>
          </cell>
          <cell r="F3138">
            <v>4509.12</v>
          </cell>
        </row>
        <row r="3139">
          <cell r="A3139">
            <v>10433816</v>
          </cell>
          <cell r="B3139" t="str">
            <v>CONKLIN,CLAIRE ROSE</v>
          </cell>
          <cell r="C3139">
            <v>40716490</v>
          </cell>
          <cell r="D3139">
            <v>14</v>
          </cell>
          <cell r="E3139">
            <v>16</v>
          </cell>
          <cell r="F3139">
            <v>224</v>
          </cell>
        </row>
        <row r="3140">
          <cell r="A3140">
            <v>10433883</v>
          </cell>
          <cell r="B3140" t="str">
            <v>TADROS,ANTHONY SAMIR</v>
          </cell>
          <cell r="C3140">
            <v>40717644</v>
          </cell>
          <cell r="D3140">
            <v>101.45</v>
          </cell>
          <cell r="E3140">
            <v>8</v>
          </cell>
          <cell r="F3140">
            <v>811.6</v>
          </cell>
        </row>
        <row r="3141">
          <cell r="A3141">
            <v>10433887</v>
          </cell>
          <cell r="B3141" t="str">
            <v>CARON,CHRISTINE CHANTAL</v>
          </cell>
          <cell r="C3141">
            <v>40666000</v>
          </cell>
          <cell r="D3141">
            <v>23.34</v>
          </cell>
          <cell r="E3141">
            <v>180.25</v>
          </cell>
          <cell r="F3141">
            <v>4207.0349999999999</v>
          </cell>
        </row>
        <row r="3142">
          <cell r="A3142">
            <v>10433892</v>
          </cell>
          <cell r="B3142" t="str">
            <v>DINH,ALENA MY-THAO</v>
          </cell>
          <cell r="C3142">
            <v>40713442</v>
          </cell>
          <cell r="D3142">
            <v>23.34</v>
          </cell>
          <cell r="E3142">
            <v>90.5</v>
          </cell>
          <cell r="F3142">
            <v>2112.27</v>
          </cell>
        </row>
        <row r="3143">
          <cell r="A3143">
            <v>10433939</v>
          </cell>
          <cell r="B3143" t="str">
            <v>PHAM,DONNA DIEM</v>
          </cell>
          <cell r="C3143">
            <v>40718451</v>
          </cell>
          <cell r="D3143">
            <v>13.5</v>
          </cell>
          <cell r="E3143">
            <v>25.25</v>
          </cell>
          <cell r="F3143">
            <v>340.875</v>
          </cell>
        </row>
        <row r="3144">
          <cell r="A3144">
            <v>10433939</v>
          </cell>
          <cell r="B3144" t="str">
            <v>PHAM,DONNA DIEM</v>
          </cell>
          <cell r="C3144" t="str">
            <v>(blank)</v>
          </cell>
          <cell r="D3144" t="str">
            <v>(blank)</v>
          </cell>
          <cell r="E3144">
            <v>13.5</v>
          </cell>
          <cell r="F3144" t="e">
            <v>#VALUE!</v>
          </cell>
        </row>
        <row r="3145">
          <cell r="A3145">
            <v>10437088</v>
          </cell>
          <cell r="B3145" t="str">
            <v>PHILBRICK,MEGAN MARGARET</v>
          </cell>
          <cell r="C3145">
            <v>40666091</v>
          </cell>
          <cell r="D3145">
            <v>63.58</v>
          </cell>
          <cell r="E3145">
            <v>183</v>
          </cell>
          <cell r="F3145">
            <v>11635.14</v>
          </cell>
        </row>
        <row r="3146">
          <cell r="A3146">
            <v>10437159</v>
          </cell>
          <cell r="B3146" t="str">
            <v>KUAN,SAM SAMANTHA</v>
          </cell>
          <cell r="C3146">
            <v>40665812</v>
          </cell>
          <cell r="D3146">
            <v>30.91</v>
          </cell>
          <cell r="E3146">
            <v>8</v>
          </cell>
          <cell r="F3146">
            <v>247.28</v>
          </cell>
        </row>
        <row r="3147">
          <cell r="A3147">
            <v>10437198</v>
          </cell>
          <cell r="B3147" t="str">
            <v>LAUB,NATALIE CHRISTINE</v>
          </cell>
          <cell r="C3147">
            <v>40718373</v>
          </cell>
          <cell r="D3147">
            <v>62.02</v>
          </cell>
          <cell r="E3147">
            <v>8</v>
          </cell>
          <cell r="F3147">
            <v>496.16</v>
          </cell>
        </row>
        <row r="3148">
          <cell r="A3148">
            <v>10437215</v>
          </cell>
          <cell r="B3148" t="str">
            <v>SIADA,KAREEM KAMAL</v>
          </cell>
          <cell r="C3148">
            <v>40715224</v>
          </cell>
          <cell r="D3148">
            <v>19.39</v>
          </cell>
          <cell r="E3148">
            <v>174.75</v>
          </cell>
          <cell r="F3148">
            <v>3388.4025000000001</v>
          </cell>
        </row>
        <row r="3149">
          <cell r="A3149">
            <v>10437399</v>
          </cell>
          <cell r="B3149" t="str">
            <v>FANG,LAUREN KRISTEN</v>
          </cell>
          <cell r="C3149">
            <v>40719143</v>
          </cell>
          <cell r="D3149">
            <v>15.19</v>
          </cell>
          <cell r="E3149">
            <v>40</v>
          </cell>
          <cell r="F3149">
            <v>607.6</v>
          </cell>
        </row>
        <row r="3150">
          <cell r="A3150">
            <v>10437692</v>
          </cell>
          <cell r="B3150" t="str">
            <v>DASH,NICHOLAS ROBERT</v>
          </cell>
          <cell r="C3150">
            <v>40665994</v>
          </cell>
          <cell r="D3150">
            <v>22.66</v>
          </cell>
          <cell r="E3150">
            <v>200</v>
          </cell>
          <cell r="F3150">
            <v>4532</v>
          </cell>
        </row>
        <row r="3151">
          <cell r="A3151">
            <v>10437916</v>
          </cell>
          <cell r="B3151" t="str">
            <v>BAMFORD,LAURA PHILLIPS</v>
          </cell>
          <cell r="C3151">
            <v>40722548</v>
          </cell>
          <cell r="D3151">
            <v>112.96</v>
          </cell>
          <cell r="E3151">
            <v>8</v>
          </cell>
          <cell r="F3151">
            <v>903.68</v>
          </cell>
        </row>
        <row r="3152">
          <cell r="A3152">
            <v>10438436</v>
          </cell>
          <cell r="B3152" t="str">
            <v>SANDEL,PIPER MACLEOD</v>
          </cell>
          <cell r="C3152">
            <v>40726964</v>
          </cell>
          <cell r="D3152">
            <v>54.98</v>
          </cell>
          <cell r="E3152">
            <v>8</v>
          </cell>
          <cell r="F3152">
            <v>439.84</v>
          </cell>
        </row>
        <row r="3153">
          <cell r="A3153">
            <v>10439100</v>
          </cell>
          <cell r="B3153" t="str">
            <v>JURLINA,SHAWNA LOUISE</v>
          </cell>
          <cell r="C3153">
            <v>40665996</v>
          </cell>
          <cell r="D3153">
            <v>22.66</v>
          </cell>
          <cell r="E3153">
            <v>205.75</v>
          </cell>
          <cell r="F3153">
            <v>4662.2950000000001</v>
          </cell>
        </row>
        <row r="3154">
          <cell r="A3154">
            <v>10447784</v>
          </cell>
          <cell r="B3154" t="str">
            <v>VAN ARTSDALEN,KATHRYN JEAN</v>
          </cell>
          <cell r="C3154">
            <v>40718081</v>
          </cell>
          <cell r="D3154">
            <v>22.66</v>
          </cell>
          <cell r="E3154">
            <v>176</v>
          </cell>
          <cell r="F3154">
            <v>3988.16</v>
          </cell>
        </row>
        <row r="3155">
          <cell r="A3155">
            <v>10447802</v>
          </cell>
          <cell r="B3155" t="str">
            <v>MATSUBARA,MASON TARO</v>
          </cell>
          <cell r="C3155">
            <v>40716175</v>
          </cell>
          <cell r="D3155">
            <v>18.829999999999998</v>
          </cell>
          <cell r="E3155">
            <v>53.5</v>
          </cell>
          <cell r="F3155">
            <v>1007.4049999999999</v>
          </cell>
        </row>
        <row r="3156">
          <cell r="A3156">
            <v>10447846</v>
          </cell>
          <cell r="B3156" t="str">
            <v>NGUYEN,VIVIAN ICH-HOANG</v>
          </cell>
          <cell r="C3156">
            <v>40665945</v>
          </cell>
          <cell r="D3156">
            <v>65.52</v>
          </cell>
          <cell r="E3156">
            <v>172</v>
          </cell>
          <cell r="F3156">
            <v>11269.439999999999</v>
          </cell>
        </row>
        <row r="3157">
          <cell r="A3157">
            <v>10447856</v>
          </cell>
          <cell r="B3157" t="str">
            <v>FERBEZAR,NATALIE MARIE</v>
          </cell>
          <cell r="C3157">
            <v>40665974</v>
          </cell>
          <cell r="D3157">
            <v>29.26</v>
          </cell>
          <cell r="E3157">
            <v>64</v>
          </cell>
          <cell r="F3157">
            <v>1872.64</v>
          </cell>
        </row>
        <row r="3158">
          <cell r="A3158">
            <v>10447856</v>
          </cell>
          <cell r="B3158" t="str">
            <v>FERBEZAR,NATALIE MARIE</v>
          </cell>
          <cell r="C3158" t="str">
            <v>(blank)</v>
          </cell>
          <cell r="D3158" t="str">
            <v>(blank)</v>
          </cell>
          <cell r="E3158">
            <v>112</v>
          </cell>
          <cell r="F3158" t="e">
            <v>#VALUE!</v>
          </cell>
        </row>
        <row r="3159">
          <cell r="A3159">
            <v>10447890</v>
          </cell>
          <cell r="B3159" t="str">
            <v>TONG,MICHELLE WEI SZE</v>
          </cell>
          <cell r="C3159">
            <v>40721834</v>
          </cell>
          <cell r="D3159">
            <v>15.19</v>
          </cell>
          <cell r="E3159">
            <v>52.5</v>
          </cell>
          <cell r="F3159">
            <v>797.47500000000002</v>
          </cell>
        </row>
        <row r="3160">
          <cell r="A3160">
            <v>10447911</v>
          </cell>
          <cell r="B3160" t="str">
            <v>BIALOSTOZKY,NATALIE REBECCA</v>
          </cell>
          <cell r="C3160">
            <v>40718972</v>
          </cell>
          <cell r="D3160">
            <v>15.19</v>
          </cell>
          <cell r="E3160">
            <v>5</v>
          </cell>
          <cell r="F3160">
            <v>75.95</v>
          </cell>
        </row>
        <row r="3161">
          <cell r="A3161">
            <v>10447983</v>
          </cell>
          <cell r="B3161" t="str">
            <v>SAMUELS,HANNAH CLARE</v>
          </cell>
          <cell r="C3161">
            <v>40665965</v>
          </cell>
          <cell r="D3161">
            <v>21.02</v>
          </cell>
          <cell r="E3161">
            <v>104</v>
          </cell>
          <cell r="F3161">
            <v>2186.08</v>
          </cell>
        </row>
        <row r="3162">
          <cell r="A3162">
            <v>10448030</v>
          </cell>
          <cell r="B3162" t="str">
            <v>HENDEL,JEFFREY MICHAEL</v>
          </cell>
          <cell r="C3162">
            <v>40722471</v>
          </cell>
          <cell r="D3162">
            <v>14</v>
          </cell>
          <cell r="E3162">
            <v>5</v>
          </cell>
          <cell r="F3162">
            <v>70</v>
          </cell>
        </row>
        <row r="3163">
          <cell r="A3163">
            <v>10448607</v>
          </cell>
          <cell r="B3163" t="str">
            <v>JUNG,SOO RYEONG</v>
          </cell>
          <cell r="C3163">
            <v>40688778</v>
          </cell>
          <cell r="D3163">
            <v>24.34</v>
          </cell>
          <cell r="E3163">
            <v>176</v>
          </cell>
          <cell r="F3163">
            <v>4283.84</v>
          </cell>
        </row>
        <row r="3164">
          <cell r="A3164">
            <v>10448609</v>
          </cell>
          <cell r="B3164" t="str">
            <v>SANDERS,COLTON MICHAEL</v>
          </cell>
          <cell r="C3164">
            <v>40666107</v>
          </cell>
          <cell r="D3164">
            <v>23.34</v>
          </cell>
          <cell r="E3164">
            <v>173</v>
          </cell>
          <cell r="F3164">
            <v>4037.82</v>
          </cell>
        </row>
        <row r="3165">
          <cell r="A3165">
            <v>10448679</v>
          </cell>
          <cell r="B3165" t="str">
            <v>MAITY SR.,PRITI PRASANNA</v>
          </cell>
          <cell r="C3165">
            <v>40722953</v>
          </cell>
          <cell r="D3165">
            <v>25.41</v>
          </cell>
          <cell r="E3165">
            <v>176</v>
          </cell>
          <cell r="F3165">
            <v>4472.16</v>
          </cell>
        </row>
        <row r="3166">
          <cell r="A3166">
            <v>10448700</v>
          </cell>
          <cell r="B3166" t="str">
            <v>DE LUNA,NAYCARI</v>
          </cell>
          <cell r="C3166">
            <v>40707572</v>
          </cell>
          <cell r="D3166">
            <v>23.34</v>
          </cell>
          <cell r="E3166">
            <v>176</v>
          </cell>
          <cell r="F3166">
            <v>4107.84</v>
          </cell>
        </row>
        <row r="3167">
          <cell r="A3167">
            <v>10448729</v>
          </cell>
          <cell r="B3167" t="str">
            <v>BI,JUNFENG</v>
          </cell>
          <cell r="C3167">
            <v>40714993</v>
          </cell>
          <cell r="D3167">
            <v>31.39</v>
          </cell>
          <cell r="E3167">
            <v>8</v>
          </cell>
          <cell r="F3167">
            <v>251.12</v>
          </cell>
        </row>
        <row r="3168">
          <cell r="A3168">
            <v>10448789</v>
          </cell>
          <cell r="B3168" t="str">
            <v>WU,SIHAN</v>
          </cell>
          <cell r="C3168">
            <v>40714979</v>
          </cell>
          <cell r="D3168">
            <v>31.39</v>
          </cell>
          <cell r="E3168">
            <v>8</v>
          </cell>
          <cell r="F3168">
            <v>251.12</v>
          </cell>
        </row>
        <row r="3169">
          <cell r="A3169">
            <v>10448830</v>
          </cell>
          <cell r="B3169" t="str">
            <v>SMITH,BRYCE DRECHSEL</v>
          </cell>
          <cell r="C3169">
            <v>40728598</v>
          </cell>
          <cell r="D3169">
            <v>14</v>
          </cell>
          <cell r="E3169">
            <v>6.5</v>
          </cell>
          <cell r="F3169">
            <v>91</v>
          </cell>
        </row>
        <row r="3170">
          <cell r="A3170">
            <v>10448915</v>
          </cell>
          <cell r="B3170" t="str">
            <v>KAFI,AARYA</v>
          </cell>
          <cell r="C3170">
            <v>40734280</v>
          </cell>
          <cell r="D3170">
            <v>93.87</v>
          </cell>
          <cell r="E3170">
            <v>8</v>
          </cell>
          <cell r="F3170">
            <v>750.96</v>
          </cell>
        </row>
        <row r="3171">
          <cell r="A3171">
            <v>10449119</v>
          </cell>
          <cell r="B3171" t="str">
            <v>ALAM,MOHAMMAD MONJURUL</v>
          </cell>
          <cell r="C3171">
            <v>40734246</v>
          </cell>
          <cell r="D3171">
            <v>96.13</v>
          </cell>
          <cell r="E3171">
            <v>8</v>
          </cell>
          <cell r="F3171">
            <v>769.04</v>
          </cell>
        </row>
        <row r="3172">
          <cell r="A3172">
            <v>10450076</v>
          </cell>
          <cell r="B3172" t="str">
            <v>MOREY,AMBER</v>
          </cell>
          <cell r="C3172">
            <v>40730280</v>
          </cell>
          <cell r="D3172">
            <v>23.34</v>
          </cell>
          <cell r="E3172">
            <v>130</v>
          </cell>
          <cell r="F3172">
            <v>3034.2</v>
          </cell>
        </row>
        <row r="3173">
          <cell r="A3173">
            <v>10450076</v>
          </cell>
          <cell r="B3173" t="str">
            <v>MOREY,AMBER</v>
          </cell>
          <cell r="C3173" t="str">
            <v>(blank)</v>
          </cell>
          <cell r="D3173" t="str">
            <v>(blank)</v>
          </cell>
          <cell r="E3173">
            <v>5</v>
          </cell>
          <cell r="F3173" t="e">
            <v>#VALUE!</v>
          </cell>
        </row>
        <row r="3174">
          <cell r="A3174">
            <v>10450091</v>
          </cell>
          <cell r="B3174" t="str">
            <v>NARENDRA,SHARVARI AJIT</v>
          </cell>
          <cell r="C3174">
            <v>40665842</v>
          </cell>
          <cell r="D3174">
            <v>32</v>
          </cell>
          <cell r="E3174">
            <v>174</v>
          </cell>
          <cell r="F3174">
            <v>5568</v>
          </cell>
        </row>
        <row r="3175">
          <cell r="A3175">
            <v>10450118</v>
          </cell>
          <cell r="B3175" t="str">
            <v>NGUYEN,ALBERT Q</v>
          </cell>
          <cell r="C3175">
            <v>40740131</v>
          </cell>
          <cell r="D3175">
            <v>13.5</v>
          </cell>
          <cell r="E3175">
            <v>21.75</v>
          </cell>
          <cell r="F3175">
            <v>293.625</v>
          </cell>
        </row>
        <row r="3176">
          <cell r="A3176">
            <v>10450122</v>
          </cell>
          <cell r="B3176" t="str">
            <v>ZHANG,YUQING</v>
          </cell>
          <cell r="C3176">
            <v>40716736</v>
          </cell>
          <cell r="D3176">
            <v>17.52</v>
          </cell>
          <cell r="E3176">
            <v>108.75</v>
          </cell>
          <cell r="F3176">
            <v>1905.3</v>
          </cell>
        </row>
        <row r="3177">
          <cell r="A3177">
            <v>10450235</v>
          </cell>
          <cell r="B3177" t="str">
            <v>HU,RONG</v>
          </cell>
          <cell r="C3177">
            <v>40718794</v>
          </cell>
          <cell r="D3177">
            <v>25.91</v>
          </cell>
          <cell r="E3177">
            <v>144</v>
          </cell>
          <cell r="F3177">
            <v>3731.04</v>
          </cell>
        </row>
        <row r="3178">
          <cell r="A3178">
            <v>10450236</v>
          </cell>
          <cell r="B3178" t="str">
            <v>DEVULAPALLI,SWETHA</v>
          </cell>
          <cell r="C3178">
            <v>40718801</v>
          </cell>
          <cell r="D3178">
            <v>19.39</v>
          </cell>
          <cell r="E3178">
            <v>154.5</v>
          </cell>
          <cell r="F3178">
            <v>2995.7550000000001</v>
          </cell>
        </row>
        <row r="3179">
          <cell r="A3179">
            <v>10450236</v>
          </cell>
          <cell r="B3179" t="str">
            <v>DEVULAPALLI,SWETHA</v>
          </cell>
          <cell r="C3179" t="str">
            <v>(blank)</v>
          </cell>
          <cell r="D3179" t="str">
            <v>(blank)</v>
          </cell>
          <cell r="E3179">
            <v>10</v>
          </cell>
          <cell r="F3179" t="e">
            <v>#VALUE!</v>
          </cell>
        </row>
        <row r="3180">
          <cell r="A3180">
            <v>10450269</v>
          </cell>
          <cell r="B3180" t="str">
            <v>BENNETT,PRISCILLA ANN</v>
          </cell>
          <cell r="C3180">
            <v>40666074</v>
          </cell>
          <cell r="D3180">
            <v>33.979999999999997</v>
          </cell>
          <cell r="E3180">
            <v>8</v>
          </cell>
          <cell r="F3180">
            <v>271.83999999999997</v>
          </cell>
        </row>
        <row r="3181">
          <cell r="A3181">
            <v>10450462</v>
          </cell>
          <cell r="B3181" t="str">
            <v>EICHORN,JANE DEDOLIETE</v>
          </cell>
          <cell r="C3181">
            <v>40692936</v>
          </cell>
          <cell r="D3181">
            <v>25.41</v>
          </cell>
          <cell r="E3181">
            <v>157.25</v>
          </cell>
          <cell r="F3181">
            <v>3995.7224999999999</v>
          </cell>
        </row>
        <row r="3182">
          <cell r="A3182">
            <v>10450533</v>
          </cell>
          <cell r="B3182" t="str">
            <v>LAUB,DAVID BRIAN</v>
          </cell>
          <cell r="C3182">
            <v>40737225</v>
          </cell>
          <cell r="D3182">
            <v>18</v>
          </cell>
          <cell r="E3182">
            <v>93</v>
          </cell>
          <cell r="F3182">
            <v>1674</v>
          </cell>
        </row>
        <row r="3183">
          <cell r="A3183">
            <v>10450533</v>
          </cell>
          <cell r="B3183" t="str">
            <v>LAUB,DAVID BRIAN</v>
          </cell>
          <cell r="C3183">
            <v>40743073</v>
          </cell>
          <cell r="D3183">
            <v>17.52</v>
          </cell>
          <cell r="E3183">
            <v>40</v>
          </cell>
          <cell r="F3183">
            <v>700.8</v>
          </cell>
        </row>
        <row r="3184">
          <cell r="A3184">
            <v>10450533</v>
          </cell>
          <cell r="B3184" t="str">
            <v>LAUB,DAVID BRIAN</v>
          </cell>
          <cell r="C3184" t="str">
            <v>(blank)</v>
          </cell>
          <cell r="D3184" t="str">
            <v>(blank)</v>
          </cell>
          <cell r="E3184">
            <v>24</v>
          </cell>
          <cell r="F3184" t="e">
            <v>#VALUE!</v>
          </cell>
        </row>
        <row r="3185">
          <cell r="A3185">
            <v>10450635</v>
          </cell>
          <cell r="B3185" t="str">
            <v>LI,BIN</v>
          </cell>
          <cell r="C3185">
            <v>40718796</v>
          </cell>
          <cell r="D3185">
            <v>44.66</v>
          </cell>
          <cell r="E3185">
            <v>8</v>
          </cell>
          <cell r="F3185">
            <v>357.28</v>
          </cell>
        </row>
        <row r="3186">
          <cell r="A3186">
            <v>10450636</v>
          </cell>
          <cell r="B3186" t="str">
            <v>JEUNG,MONICA CLARE</v>
          </cell>
          <cell r="C3186">
            <v>40739734</v>
          </cell>
          <cell r="D3186">
            <v>13.5</v>
          </cell>
          <cell r="E3186">
            <v>32.25</v>
          </cell>
          <cell r="F3186">
            <v>435.375</v>
          </cell>
        </row>
        <row r="3187">
          <cell r="A3187">
            <v>10450636</v>
          </cell>
          <cell r="B3187" t="str">
            <v>JEUNG,MONICA CLARE</v>
          </cell>
          <cell r="C3187" t="str">
            <v>(blank)</v>
          </cell>
          <cell r="D3187" t="str">
            <v>(blank)</v>
          </cell>
          <cell r="E3187">
            <v>4.25</v>
          </cell>
          <cell r="F3187" t="e">
            <v>#VALUE!</v>
          </cell>
        </row>
        <row r="3188">
          <cell r="A3188">
            <v>10450655</v>
          </cell>
          <cell r="B3188" t="str">
            <v>ITO,GEN</v>
          </cell>
          <cell r="C3188">
            <v>40739420</v>
          </cell>
          <cell r="D3188">
            <v>15</v>
          </cell>
          <cell r="E3188">
            <v>136</v>
          </cell>
          <cell r="F3188">
            <v>2040</v>
          </cell>
        </row>
        <row r="3189">
          <cell r="A3189">
            <v>10450767</v>
          </cell>
          <cell r="B3189" t="str">
            <v>MAI,IRENE</v>
          </cell>
          <cell r="C3189">
            <v>40689719</v>
          </cell>
          <cell r="D3189">
            <v>19.39</v>
          </cell>
          <cell r="E3189">
            <v>152</v>
          </cell>
          <cell r="F3189">
            <v>2947.28</v>
          </cell>
        </row>
        <row r="3190">
          <cell r="A3190">
            <v>10450767</v>
          </cell>
          <cell r="B3190" t="str">
            <v>MAI,IRENE</v>
          </cell>
          <cell r="C3190" t="str">
            <v>(blank)</v>
          </cell>
          <cell r="D3190" t="str">
            <v>(blank)</v>
          </cell>
          <cell r="E3190">
            <v>24</v>
          </cell>
          <cell r="F3190" t="e">
            <v>#VALUE!</v>
          </cell>
        </row>
        <row r="3191">
          <cell r="A3191">
            <v>10450839</v>
          </cell>
          <cell r="B3191" t="str">
            <v>VUPPALA,AISHWARYA SANTHOSHA LAKSHMI</v>
          </cell>
          <cell r="C3191">
            <v>40730014</v>
          </cell>
          <cell r="D3191">
            <v>23.34</v>
          </cell>
          <cell r="E3191">
            <v>102</v>
          </cell>
          <cell r="F3191">
            <v>2380.6799999999998</v>
          </cell>
        </row>
        <row r="3192">
          <cell r="A3192">
            <v>10450847</v>
          </cell>
          <cell r="B3192" t="str">
            <v>DELANEY,HEATHER DAWN</v>
          </cell>
          <cell r="C3192">
            <v>40665369</v>
          </cell>
          <cell r="D3192">
            <v>89.08</v>
          </cell>
          <cell r="E3192">
            <v>8</v>
          </cell>
          <cell r="F3192">
            <v>712.64</v>
          </cell>
        </row>
        <row r="3193">
          <cell r="A3193">
            <v>10450858</v>
          </cell>
          <cell r="B3193" t="str">
            <v>ZHAO,HUAYI</v>
          </cell>
          <cell r="C3193">
            <v>40666049</v>
          </cell>
          <cell r="D3193">
            <v>23.34</v>
          </cell>
          <cell r="E3193">
            <v>112</v>
          </cell>
          <cell r="F3193">
            <v>2614.08</v>
          </cell>
        </row>
        <row r="3194">
          <cell r="A3194">
            <v>10450858</v>
          </cell>
          <cell r="B3194" t="str">
            <v>ZHAO,HUAYI</v>
          </cell>
          <cell r="C3194" t="str">
            <v>(blank)</v>
          </cell>
          <cell r="D3194" t="str">
            <v>(blank)</v>
          </cell>
          <cell r="E3194">
            <v>56</v>
          </cell>
          <cell r="F3194" t="e">
            <v>#VALUE!</v>
          </cell>
        </row>
        <row r="3195">
          <cell r="A3195">
            <v>10450860</v>
          </cell>
          <cell r="B3195" t="str">
            <v>WARTER,SHLOMIT-ALEXANDREA LETICIA</v>
          </cell>
          <cell r="C3195">
            <v>40740689</v>
          </cell>
          <cell r="D3195">
            <v>28.47</v>
          </cell>
          <cell r="E3195">
            <v>49</v>
          </cell>
          <cell r="F3195">
            <v>1395.03</v>
          </cell>
        </row>
        <row r="3196">
          <cell r="A3196">
            <v>10451128</v>
          </cell>
          <cell r="B3196" t="str">
            <v>SIEVERT,DAVID MCCOY</v>
          </cell>
          <cell r="C3196">
            <v>40734678</v>
          </cell>
          <cell r="D3196">
            <v>23.88</v>
          </cell>
          <cell r="E3196">
            <v>176</v>
          </cell>
          <cell r="F3196">
            <v>4202.88</v>
          </cell>
        </row>
        <row r="3197">
          <cell r="A3197">
            <v>10451132</v>
          </cell>
          <cell r="B3197" t="str">
            <v>QUINTANA,JOCELYNE</v>
          </cell>
          <cell r="C3197">
            <v>40713888</v>
          </cell>
          <cell r="D3197">
            <v>23.34</v>
          </cell>
          <cell r="E3197">
            <v>137.5</v>
          </cell>
          <cell r="F3197">
            <v>3209.25</v>
          </cell>
        </row>
        <row r="3198">
          <cell r="A3198">
            <v>10451296</v>
          </cell>
          <cell r="B3198" t="str">
            <v>ESPINOZA,CELIA ROSA</v>
          </cell>
          <cell r="C3198">
            <v>40701150</v>
          </cell>
          <cell r="D3198">
            <v>33.53</v>
          </cell>
          <cell r="E3198">
            <v>168</v>
          </cell>
          <cell r="F3198">
            <v>5633.04</v>
          </cell>
        </row>
        <row r="3199">
          <cell r="A3199">
            <v>10451296</v>
          </cell>
          <cell r="B3199" t="str">
            <v>ESPINOZA,CELIA ROSA</v>
          </cell>
          <cell r="C3199" t="str">
            <v>(blank)</v>
          </cell>
          <cell r="D3199" t="str">
            <v>(blank)</v>
          </cell>
          <cell r="E3199">
            <v>8</v>
          </cell>
          <cell r="F3199" t="e">
            <v>#VALUE!</v>
          </cell>
        </row>
        <row r="3200">
          <cell r="A3200">
            <v>10451806</v>
          </cell>
          <cell r="B3200" t="str">
            <v>SPRENGEL,MEREDITH LOUISA</v>
          </cell>
          <cell r="C3200">
            <v>40728080</v>
          </cell>
          <cell r="D3200">
            <v>32.79</v>
          </cell>
          <cell r="E3200">
            <v>100</v>
          </cell>
          <cell r="F3200">
            <v>3279</v>
          </cell>
        </row>
        <row r="3201">
          <cell r="A3201">
            <v>10453016</v>
          </cell>
          <cell r="B3201" t="str">
            <v>GHATBALE,POOJA SATISH</v>
          </cell>
          <cell r="C3201">
            <v>40719885</v>
          </cell>
          <cell r="D3201">
            <v>20.100000000000001</v>
          </cell>
          <cell r="E3201">
            <v>104</v>
          </cell>
          <cell r="F3201">
            <v>2090.4</v>
          </cell>
        </row>
        <row r="3202">
          <cell r="A3202">
            <v>10454321</v>
          </cell>
          <cell r="B3202" t="str">
            <v>CHENG,CHRISTOPHER NGUYEN</v>
          </cell>
          <cell r="C3202">
            <v>40746392</v>
          </cell>
          <cell r="D3202">
            <v>17.52</v>
          </cell>
          <cell r="E3202">
            <v>106.5</v>
          </cell>
          <cell r="F3202">
            <v>1865.8799999999999</v>
          </cell>
        </row>
        <row r="3203">
          <cell r="C3203"/>
          <cell r="D3203"/>
          <cell r="F3203">
            <v>0</v>
          </cell>
        </row>
        <row r="3204">
          <cell r="C3204"/>
          <cell r="D3204"/>
          <cell r="F3204">
            <v>0</v>
          </cell>
        </row>
        <row r="3205">
          <cell r="C3205"/>
          <cell r="D3205"/>
          <cell r="F3205">
            <v>0</v>
          </cell>
        </row>
        <row r="3206">
          <cell r="C3206"/>
          <cell r="D3206"/>
          <cell r="F3206">
            <v>0</v>
          </cell>
        </row>
        <row r="3207">
          <cell r="C3207"/>
          <cell r="D3207"/>
          <cell r="F3207">
            <v>0</v>
          </cell>
        </row>
        <row r="3208">
          <cell r="C3208"/>
          <cell r="D3208"/>
          <cell r="F3208">
            <v>0</v>
          </cell>
        </row>
        <row r="3209">
          <cell r="C3209"/>
          <cell r="D3209"/>
          <cell r="F3209">
            <v>0</v>
          </cell>
        </row>
        <row r="3210">
          <cell r="C3210"/>
          <cell r="D3210"/>
          <cell r="F3210">
            <v>0</v>
          </cell>
        </row>
        <row r="3211">
          <cell r="C3211"/>
          <cell r="D3211"/>
          <cell r="F3211">
            <v>0</v>
          </cell>
        </row>
        <row r="3212">
          <cell r="C3212"/>
          <cell r="D3212"/>
          <cell r="F3212">
            <v>0</v>
          </cell>
        </row>
        <row r="3213">
          <cell r="C3213"/>
          <cell r="D3213"/>
          <cell r="F3213">
            <v>0</v>
          </cell>
        </row>
        <row r="3214">
          <cell r="C3214"/>
          <cell r="D3214"/>
          <cell r="F3214">
            <v>0</v>
          </cell>
        </row>
        <row r="3215">
          <cell r="C3215"/>
          <cell r="D3215"/>
          <cell r="F3215">
            <v>0</v>
          </cell>
        </row>
        <row r="3216">
          <cell r="C3216"/>
          <cell r="D3216"/>
          <cell r="F3216">
            <v>0</v>
          </cell>
        </row>
        <row r="3217">
          <cell r="C3217"/>
          <cell r="D3217"/>
          <cell r="F3217">
            <v>0</v>
          </cell>
        </row>
        <row r="3218">
          <cell r="C3218"/>
          <cell r="D3218"/>
          <cell r="F3218">
            <v>0</v>
          </cell>
        </row>
        <row r="3219">
          <cell r="C3219"/>
          <cell r="D3219"/>
          <cell r="F3219">
            <v>0</v>
          </cell>
        </row>
        <row r="3220">
          <cell r="C3220"/>
          <cell r="D3220"/>
          <cell r="F3220">
            <v>0</v>
          </cell>
        </row>
        <row r="3221">
          <cell r="C3221"/>
          <cell r="D3221"/>
          <cell r="F3221">
            <v>0</v>
          </cell>
        </row>
        <row r="3222">
          <cell r="C3222"/>
          <cell r="D3222"/>
          <cell r="F3222">
            <v>0</v>
          </cell>
        </row>
        <row r="3223">
          <cell r="C3223"/>
          <cell r="D3223"/>
          <cell r="F3223">
            <v>0</v>
          </cell>
        </row>
        <row r="3224">
          <cell r="C3224"/>
          <cell r="D3224"/>
          <cell r="F3224">
            <v>0</v>
          </cell>
        </row>
        <row r="3225">
          <cell r="C3225"/>
          <cell r="D3225"/>
          <cell r="F3225">
            <v>0</v>
          </cell>
        </row>
        <row r="3226">
          <cell r="C3226"/>
          <cell r="D3226"/>
          <cell r="F3226">
            <v>0</v>
          </cell>
        </row>
        <row r="3227">
          <cell r="C3227"/>
          <cell r="D3227"/>
          <cell r="F3227">
            <v>0</v>
          </cell>
        </row>
        <row r="3228">
          <cell r="C3228"/>
          <cell r="D3228"/>
          <cell r="F3228">
            <v>0</v>
          </cell>
        </row>
        <row r="3229">
          <cell r="C3229"/>
          <cell r="D3229"/>
          <cell r="F3229">
            <v>0</v>
          </cell>
        </row>
        <row r="3230">
          <cell r="C3230"/>
          <cell r="D3230"/>
          <cell r="F3230">
            <v>0</v>
          </cell>
        </row>
        <row r="3231">
          <cell r="C3231"/>
          <cell r="D3231"/>
          <cell r="F3231">
            <v>0</v>
          </cell>
        </row>
        <row r="3232">
          <cell r="C3232"/>
          <cell r="D3232"/>
          <cell r="F3232">
            <v>0</v>
          </cell>
        </row>
        <row r="3233">
          <cell r="C3233"/>
          <cell r="D3233"/>
          <cell r="F3233">
            <v>0</v>
          </cell>
        </row>
        <row r="3234">
          <cell r="C3234"/>
          <cell r="D3234"/>
          <cell r="F3234">
            <v>0</v>
          </cell>
        </row>
        <row r="3235">
          <cell r="C3235"/>
          <cell r="D3235"/>
          <cell r="F3235">
            <v>0</v>
          </cell>
        </row>
        <row r="3236">
          <cell r="C3236"/>
          <cell r="D3236"/>
          <cell r="F3236">
            <v>0</v>
          </cell>
        </row>
        <row r="3237">
          <cell r="C3237"/>
          <cell r="D3237"/>
          <cell r="F3237">
            <v>0</v>
          </cell>
        </row>
        <row r="3238">
          <cell r="C3238"/>
          <cell r="D3238"/>
          <cell r="F3238">
            <v>0</v>
          </cell>
        </row>
        <row r="3239">
          <cell r="C3239"/>
          <cell r="D3239"/>
          <cell r="F3239">
            <v>0</v>
          </cell>
        </row>
      </sheetData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-110320"/>
      <sheetName val="Adv Filter"/>
      <sheetName val="Filtered 1"/>
      <sheetName val="EcoTime Hours"/>
      <sheetName val="EcoTime 103120"/>
      <sheetName val="JonWan-pivot"/>
      <sheetName val="EARN by Position (by Page)"/>
      <sheetName val="JonWan-original-110320"/>
      <sheetName val="Master-Z-Pivot"/>
      <sheetName val="MASTER-Z"/>
      <sheetName val="List_HHMI_Ludwig"/>
      <sheetName val="missing"/>
      <sheetName val="Sheet1"/>
      <sheetName val="PPS-UCP_ID-mapping"/>
      <sheetName val="EcoTime Pivot"/>
    </sheetNames>
    <sheetDataSet>
      <sheetData sheetId="0"/>
      <sheetData sheetId="1">
        <row r="2">
          <cell r="A2">
            <v>2021</v>
          </cell>
          <cell r="B2">
            <v>300</v>
          </cell>
          <cell r="C2" t="str">
            <v>SOM Deans Ofc-Med School</v>
          </cell>
          <cell r="D2" t="str">
            <v>NA</v>
          </cell>
          <cell r="F2" t="str">
            <v>Reyes</v>
          </cell>
          <cell r="G2" t="str">
            <v>MSP</v>
          </cell>
          <cell r="H2" t="str">
            <v>Active</v>
          </cell>
          <cell r="I2">
            <v>10360053</v>
          </cell>
          <cell r="J2" t="e">
            <v>#N/A</v>
          </cell>
          <cell r="K2" t="str">
            <v>Bansal, Preeti</v>
          </cell>
          <cell r="L2" t="str">
            <v>Bansal</v>
          </cell>
          <cell r="M2" t="str">
            <v>Preeti</v>
          </cell>
          <cell r="N2">
            <v>44013</v>
          </cell>
          <cell r="O2">
            <v>44377</v>
          </cell>
          <cell r="P2" t="str">
            <v>0770</v>
          </cell>
          <cell r="Q2" t="str">
            <v>MSP</v>
          </cell>
          <cell r="R2">
            <v>40643856</v>
          </cell>
          <cell r="S2" t="e">
            <v>#REF!</v>
          </cell>
          <cell r="T2" t="str">
            <v/>
          </cell>
          <cell r="U2" t="str">
            <v>NA</v>
          </cell>
          <cell r="W2">
            <v>321655</v>
          </cell>
          <cell r="X2">
            <v>0.8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321655</v>
          </cell>
          <cell r="AD2">
            <v>19345</v>
          </cell>
          <cell r="AE2">
            <v>0</v>
          </cell>
          <cell r="AF2">
            <v>341000</v>
          </cell>
          <cell r="AG2">
            <v>341000</v>
          </cell>
          <cell r="AH2">
            <v>0.8</v>
          </cell>
          <cell r="AI2">
            <v>272800</v>
          </cell>
          <cell r="AJ2">
            <v>0</v>
          </cell>
          <cell r="AK2"/>
          <cell r="AL2"/>
          <cell r="AO2"/>
          <cell r="AP2"/>
          <cell r="AQ2"/>
          <cell r="AS2">
            <v>272800</v>
          </cell>
          <cell r="AT2">
            <v>44013</v>
          </cell>
          <cell r="AU2">
            <v>44377</v>
          </cell>
          <cell r="AV2" t="str">
            <v>MSP with PNZ and PSZ</v>
          </cell>
          <cell r="AW2">
            <v>43998</v>
          </cell>
          <cell r="AX2" t="str">
            <v>Reyes, J.</v>
          </cell>
          <cell r="BC2" t="str">
            <v>ARC0273393 - UCPATH UNPAID 10/17-12/10 - ARC0290488</v>
          </cell>
          <cell r="BD2" t="str">
            <v>D</v>
          </cell>
          <cell r="BF2" t="str">
            <v>N</v>
          </cell>
          <cell r="BG2"/>
          <cell r="BH2" t="str">
            <v>pbansal@ucsd.edu</v>
          </cell>
          <cell r="BI2" t="str">
            <v>Riley Choi - OPH</v>
          </cell>
          <cell r="BJ2">
            <v>1</v>
          </cell>
          <cell r="BK2">
            <v>30020</v>
          </cell>
          <cell r="BL2">
            <v>154.04932950191571</v>
          </cell>
          <cell r="BM2">
            <v>9.2648467432950188</v>
          </cell>
          <cell r="BO2"/>
        </row>
        <row r="3">
          <cell r="A3">
            <v>2021</v>
          </cell>
          <cell r="B3">
            <v>300</v>
          </cell>
          <cell r="C3" t="str">
            <v>SOM Deans Ofc-Med School</v>
          </cell>
          <cell r="D3" t="str">
            <v>NA</v>
          </cell>
          <cell r="F3" t="str">
            <v>Reyes</v>
          </cell>
          <cell r="G3" t="str">
            <v>MSP</v>
          </cell>
          <cell r="H3" t="str">
            <v>Active</v>
          </cell>
          <cell r="I3">
            <v>10364686</v>
          </cell>
          <cell r="J3" t="e">
            <v>#N/A</v>
          </cell>
          <cell r="K3" t="str">
            <v>Scher, Colin</v>
          </cell>
          <cell r="L3" t="str">
            <v>Scher</v>
          </cell>
          <cell r="M3" t="str">
            <v>Colin</v>
          </cell>
          <cell r="N3">
            <v>44013</v>
          </cell>
          <cell r="O3">
            <v>44377</v>
          </cell>
          <cell r="P3" t="str">
            <v>0771</v>
          </cell>
          <cell r="Q3" t="str">
            <v>MSP</v>
          </cell>
          <cell r="R3">
            <v>40658926</v>
          </cell>
          <cell r="S3" t="e">
            <v>#REF!</v>
          </cell>
          <cell r="T3" t="str">
            <v/>
          </cell>
          <cell r="U3" t="str">
            <v>NA</v>
          </cell>
          <cell r="W3">
            <v>114800</v>
          </cell>
          <cell r="X3">
            <v>0.51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114800</v>
          </cell>
          <cell r="AD3">
            <v>5200</v>
          </cell>
          <cell r="AE3">
            <v>0</v>
          </cell>
          <cell r="AF3">
            <v>120000</v>
          </cell>
          <cell r="AG3">
            <v>120000</v>
          </cell>
          <cell r="AH3">
            <v>0.51</v>
          </cell>
          <cell r="AI3">
            <v>61200</v>
          </cell>
          <cell r="AJ3">
            <v>0</v>
          </cell>
          <cell r="AK3"/>
          <cell r="AL3"/>
          <cell r="AO3"/>
          <cell r="AP3"/>
          <cell r="AQ3"/>
          <cell r="AS3">
            <v>61200</v>
          </cell>
          <cell r="AT3">
            <v>44013</v>
          </cell>
          <cell r="AU3">
            <v>44377</v>
          </cell>
          <cell r="AV3" t="str">
            <v>MSP with PNZ and PSZ</v>
          </cell>
          <cell r="AW3">
            <v>44000</v>
          </cell>
          <cell r="AX3" t="str">
            <v>Reyes, J.</v>
          </cell>
          <cell r="BC3" t="str">
            <v>ARC0273254</v>
          </cell>
          <cell r="BD3" t="str">
            <v>D</v>
          </cell>
          <cell r="BF3" t="str">
            <v>N</v>
          </cell>
          <cell r="BG3"/>
          <cell r="BH3" t="str">
            <v>cascher@ucsd.edu</v>
          </cell>
          <cell r="BI3" t="str">
            <v>11/14/17 - ARC0208688 - Per SSM, removed 40 vac hours for Sep (ARC0207766). SL
8/8/17 - ARC0199730 - Per SSM, removed 32 vac hours for June. SL
6/7/17 - ARC0196470 - Per SM, removed April 48 VAC hours (ARC0191308); EE pushing into negative. SL</v>
          </cell>
          <cell r="BJ3">
            <v>1</v>
          </cell>
          <cell r="BK3">
            <v>30020</v>
          </cell>
          <cell r="BL3">
            <v>54.980842911877396</v>
          </cell>
          <cell r="BM3">
            <v>2.4904214559386975</v>
          </cell>
          <cell r="BO3"/>
        </row>
        <row r="4">
          <cell r="A4">
            <v>2021</v>
          </cell>
          <cell r="B4">
            <v>300</v>
          </cell>
          <cell r="C4" t="str">
            <v>SOM Deans Ofc-Med School</v>
          </cell>
          <cell r="D4" t="str">
            <v>NA</v>
          </cell>
          <cell r="F4" t="str">
            <v>Reyes</v>
          </cell>
          <cell r="G4" t="str">
            <v>MSP</v>
          </cell>
          <cell r="H4" t="str">
            <v>Active</v>
          </cell>
          <cell r="I4">
            <v>10367063</v>
          </cell>
          <cell r="J4" t="e">
            <v>#N/A</v>
          </cell>
          <cell r="K4" t="str">
            <v>Moll, Angela</v>
          </cell>
          <cell r="L4" t="str">
            <v>Moll</v>
          </cell>
          <cell r="M4" t="str">
            <v>Angela</v>
          </cell>
          <cell r="N4">
            <v>44013</v>
          </cell>
          <cell r="O4">
            <v>44377</v>
          </cell>
          <cell r="P4" t="str">
            <v>0770</v>
          </cell>
          <cell r="Q4" t="str">
            <v>MSP</v>
          </cell>
          <cell r="R4">
            <v>40656064</v>
          </cell>
          <cell r="S4" t="e">
            <v>#REF!</v>
          </cell>
          <cell r="T4" t="str">
            <v/>
          </cell>
          <cell r="U4" t="str">
            <v>NA</v>
          </cell>
          <cell r="W4">
            <v>321655</v>
          </cell>
          <cell r="X4">
            <v>0.8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321655</v>
          </cell>
          <cell r="AD4">
            <v>19345</v>
          </cell>
          <cell r="AE4">
            <v>0</v>
          </cell>
          <cell r="AF4">
            <v>341000</v>
          </cell>
          <cell r="AG4">
            <v>341000</v>
          </cell>
          <cell r="AH4">
            <v>0.8</v>
          </cell>
          <cell r="AI4">
            <v>272800</v>
          </cell>
          <cell r="AJ4">
            <v>0</v>
          </cell>
          <cell r="AK4"/>
          <cell r="AL4"/>
          <cell r="AO4"/>
          <cell r="AP4"/>
          <cell r="AQ4"/>
          <cell r="AS4">
            <v>272800</v>
          </cell>
          <cell r="AT4">
            <v>44013</v>
          </cell>
          <cell r="AU4">
            <v>44377</v>
          </cell>
          <cell r="AV4" t="str">
            <v>MSP with PNZ and PSZ</v>
          </cell>
          <cell r="AW4">
            <v>43999</v>
          </cell>
          <cell r="AX4" t="str">
            <v>Reyes, J.</v>
          </cell>
          <cell r="BC4" t="str">
            <v>ARC0273392</v>
          </cell>
          <cell r="BD4" t="str">
            <v>D</v>
          </cell>
          <cell r="BF4" t="str">
            <v>N</v>
          </cell>
          <cell r="BG4"/>
          <cell r="BH4" t="str">
            <v>amoll@ucsd.edu</v>
          </cell>
          <cell r="BI4" t="str">
            <v>Riley Choi - OPH</v>
          </cell>
          <cell r="BJ4">
            <v>1</v>
          </cell>
          <cell r="BK4">
            <v>30020</v>
          </cell>
          <cell r="BL4">
            <v>154.04932950191571</v>
          </cell>
          <cell r="BM4">
            <v>9.2648467432950188</v>
          </cell>
          <cell r="BO4"/>
        </row>
        <row r="5">
          <cell r="A5">
            <v>2021</v>
          </cell>
          <cell r="B5">
            <v>300</v>
          </cell>
          <cell r="C5" t="str">
            <v>SOM Deans Ofc-Med School</v>
          </cell>
          <cell r="D5" t="str">
            <v>NA</v>
          </cell>
          <cell r="F5" t="str">
            <v>Reyes</v>
          </cell>
          <cell r="G5" t="str">
            <v>MSP</v>
          </cell>
          <cell r="H5" t="str">
            <v>Active</v>
          </cell>
          <cell r="I5">
            <v>10370858</v>
          </cell>
          <cell r="J5" t="e">
            <v>#N/A</v>
          </cell>
          <cell r="K5" t="str">
            <v>O'halloran, Henry</v>
          </cell>
          <cell r="L5" t="str">
            <v>O'halloran</v>
          </cell>
          <cell r="M5" t="str">
            <v>Henry</v>
          </cell>
          <cell r="N5">
            <v>44013</v>
          </cell>
          <cell r="O5">
            <v>44377</v>
          </cell>
          <cell r="P5" t="str">
            <v>0770</v>
          </cell>
          <cell r="Q5" t="str">
            <v>MSP</v>
          </cell>
          <cell r="R5">
            <v>40656849</v>
          </cell>
          <cell r="S5" t="e">
            <v>#REF!</v>
          </cell>
          <cell r="T5" t="str">
            <v/>
          </cell>
          <cell r="U5" t="str">
            <v>NA</v>
          </cell>
          <cell r="W5">
            <v>321655</v>
          </cell>
          <cell r="X5">
            <v>0.75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321655</v>
          </cell>
          <cell r="AD5">
            <v>19345</v>
          </cell>
          <cell r="AE5">
            <v>0</v>
          </cell>
          <cell r="AF5">
            <v>341000</v>
          </cell>
          <cell r="AG5">
            <v>341000</v>
          </cell>
          <cell r="AH5">
            <v>0.75</v>
          </cell>
          <cell r="AI5">
            <v>255750</v>
          </cell>
          <cell r="AJ5">
            <v>0</v>
          </cell>
          <cell r="AK5"/>
          <cell r="AL5"/>
          <cell r="AO5"/>
          <cell r="AP5"/>
          <cell r="AQ5"/>
          <cell r="AS5">
            <v>255750</v>
          </cell>
          <cell r="AT5">
            <v>44013</v>
          </cell>
          <cell r="AU5">
            <v>44377</v>
          </cell>
          <cell r="AV5" t="str">
            <v>MSP with PNZ and PSZ</v>
          </cell>
          <cell r="AW5">
            <v>43999</v>
          </cell>
          <cell r="AX5" t="str">
            <v>Reyes, J.</v>
          </cell>
          <cell r="BC5" t="str">
            <v>ARC0273391</v>
          </cell>
          <cell r="BD5" t="str">
            <v>D</v>
          </cell>
          <cell r="BF5" t="str">
            <v>N</v>
          </cell>
          <cell r="BG5"/>
          <cell r="BH5" t="str">
            <v>hsohalloran@ucsd.edu</v>
          </cell>
          <cell r="BI5" t="str">
            <v>11/14/17 - ARC020688 - Per SSM, removed 32 vac for Sep (ARC0207766). SL
11/6/17 - ARC0204323 - Per SSM, remove 96 VAC hours for July (ARC0202072) will be processed as NO PAY. SL
6/7/17 - ARC0196470 - Per SM, remove April 48 VAC hours (ARC0191308). SL</v>
          </cell>
          <cell r="BJ5">
            <v>1</v>
          </cell>
          <cell r="BK5">
            <v>30020</v>
          </cell>
          <cell r="BL5">
            <v>154.04932950191571</v>
          </cell>
          <cell r="BM5">
            <v>9.2648467432950188</v>
          </cell>
          <cell r="BO5"/>
        </row>
        <row r="6">
          <cell r="A6">
            <v>2021</v>
          </cell>
          <cell r="B6">
            <v>301</v>
          </cell>
          <cell r="C6" t="str">
            <v>Family Medicine and Public Health</v>
          </cell>
          <cell r="D6" t="str">
            <v>DFM</v>
          </cell>
          <cell r="F6" t="str">
            <v>Reyes</v>
          </cell>
          <cell r="G6" t="str">
            <v>MSP</v>
          </cell>
          <cell r="H6" t="str">
            <v>Active</v>
          </cell>
          <cell r="I6">
            <v>10359881</v>
          </cell>
          <cell r="J6" t="e">
            <v>#N/A</v>
          </cell>
          <cell r="K6" t="str">
            <v>King, Hollis</v>
          </cell>
          <cell r="L6" t="str">
            <v>King</v>
          </cell>
          <cell r="M6" t="str">
            <v>Hollis</v>
          </cell>
          <cell r="N6">
            <v>43983</v>
          </cell>
          <cell r="O6">
            <v>44347</v>
          </cell>
          <cell r="P6" t="str">
            <v>0771</v>
          </cell>
          <cell r="Q6" t="str">
            <v>MSP</v>
          </cell>
          <cell r="R6">
            <v>40665970</v>
          </cell>
          <cell r="S6" t="e">
            <v>#REF!</v>
          </cell>
          <cell r="T6" t="str">
            <v/>
          </cell>
          <cell r="U6" t="str">
            <v>NA</v>
          </cell>
          <cell r="W6">
            <v>174400</v>
          </cell>
          <cell r="X6">
            <v>0.5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174400</v>
          </cell>
          <cell r="AD6">
            <v>0</v>
          </cell>
          <cell r="AE6">
            <v>0</v>
          </cell>
          <cell r="AF6">
            <v>174400</v>
          </cell>
          <cell r="AG6">
            <v>174400</v>
          </cell>
          <cell r="AH6">
            <v>0.5</v>
          </cell>
          <cell r="AI6">
            <v>87200</v>
          </cell>
          <cell r="AJ6">
            <v>0</v>
          </cell>
          <cell r="AK6"/>
          <cell r="AL6"/>
          <cell r="AO6"/>
          <cell r="AP6"/>
          <cell r="AQ6"/>
          <cell r="AS6">
            <v>87200</v>
          </cell>
          <cell r="AT6">
            <v>43983</v>
          </cell>
          <cell r="AU6">
            <v>44347</v>
          </cell>
          <cell r="AV6" t="str">
            <v>MSP with PNZ and PSZ</v>
          </cell>
          <cell r="AW6">
            <v>43955</v>
          </cell>
          <cell r="AX6" t="str">
            <v>Reyes, J.</v>
          </cell>
          <cell r="BD6" t="str">
            <v>D</v>
          </cell>
          <cell r="BF6" t="str">
            <v>Y</v>
          </cell>
          <cell r="BG6" t="str">
            <v>Sub 2</v>
          </cell>
          <cell r="BH6" t="str">
            <v>hhking@ucsd.edu</v>
          </cell>
          <cell r="BJ6">
            <v>0</v>
          </cell>
          <cell r="BK6">
            <v>30121</v>
          </cell>
          <cell r="BL6">
            <v>83.524904214559385</v>
          </cell>
          <cell r="BM6">
            <v>0</v>
          </cell>
          <cell r="BN6">
            <v>88</v>
          </cell>
          <cell r="BO6">
            <v>0</v>
          </cell>
        </row>
        <row r="7">
          <cell r="A7">
            <v>2021</v>
          </cell>
          <cell r="B7">
            <v>301</v>
          </cell>
          <cell r="C7" t="str">
            <v>Family Medicine and Public Health</v>
          </cell>
          <cell r="D7" t="str">
            <v>DFM</v>
          </cell>
          <cell r="F7" t="str">
            <v>Reyes</v>
          </cell>
          <cell r="G7" t="str">
            <v>MSP</v>
          </cell>
          <cell r="H7" t="str">
            <v>Active</v>
          </cell>
          <cell r="I7">
            <v>10361429</v>
          </cell>
          <cell r="J7" t="e">
            <v>#N/A</v>
          </cell>
          <cell r="K7" t="str">
            <v>Lee, Robert Y</v>
          </cell>
          <cell r="L7" t="str">
            <v>Lee</v>
          </cell>
          <cell r="M7" t="str">
            <v>Robert Y</v>
          </cell>
          <cell r="N7">
            <v>44013</v>
          </cell>
          <cell r="O7">
            <v>44377</v>
          </cell>
          <cell r="P7" t="str">
            <v>0770</v>
          </cell>
          <cell r="Q7" t="str">
            <v>MSP</v>
          </cell>
          <cell r="R7">
            <v>40642900</v>
          </cell>
          <cell r="S7" t="e">
            <v>#REF!</v>
          </cell>
          <cell r="T7" t="str">
            <v/>
          </cell>
          <cell r="U7" t="str">
            <v>NA</v>
          </cell>
          <cell r="W7">
            <v>151600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151600</v>
          </cell>
          <cell r="AD7">
            <v>0</v>
          </cell>
          <cell r="AE7">
            <v>0</v>
          </cell>
          <cell r="AF7">
            <v>151600</v>
          </cell>
          <cell r="AG7">
            <v>151600</v>
          </cell>
          <cell r="AH7">
            <v>1</v>
          </cell>
          <cell r="AI7">
            <v>151600</v>
          </cell>
          <cell r="AJ7">
            <v>0</v>
          </cell>
          <cell r="AK7">
            <v>42743</v>
          </cell>
          <cell r="AL7">
            <v>65381</v>
          </cell>
          <cell r="AM7" t="str">
            <v>00/03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S7">
            <v>151600</v>
          </cell>
          <cell r="AT7">
            <v>44013</v>
          </cell>
          <cell r="AU7">
            <v>44377</v>
          </cell>
          <cell r="AV7" t="str">
            <v>MSP with PNZ and PSZ</v>
          </cell>
          <cell r="AW7">
            <v>43955</v>
          </cell>
          <cell r="AX7" t="str">
            <v>Reyes, J.</v>
          </cell>
          <cell r="BD7" t="str">
            <v>D</v>
          </cell>
          <cell r="BF7" t="str">
            <v>Y</v>
          </cell>
          <cell r="BG7" t="str">
            <v>Sub 2</v>
          </cell>
          <cell r="BH7" t="str">
            <v>ryl009@ucsd.edu</v>
          </cell>
          <cell r="BI7" t="str">
            <v>DFM</v>
          </cell>
          <cell r="BJ7">
            <v>0</v>
          </cell>
          <cell r="BK7">
            <v>30120</v>
          </cell>
          <cell r="BL7">
            <v>72.605363984674327</v>
          </cell>
          <cell r="BM7">
            <v>0</v>
          </cell>
          <cell r="BN7">
            <v>93.25</v>
          </cell>
          <cell r="BO7">
            <v>0</v>
          </cell>
        </row>
        <row r="8">
          <cell r="A8">
            <v>2021</v>
          </cell>
          <cell r="B8">
            <v>301</v>
          </cell>
          <cell r="C8" t="str">
            <v>Family Medicine and Public Health</v>
          </cell>
          <cell r="D8" t="str">
            <v>DFM</v>
          </cell>
          <cell r="F8" t="str">
            <v>Reyes</v>
          </cell>
          <cell r="G8" t="str">
            <v>MSP</v>
          </cell>
          <cell r="H8" t="str">
            <v>Active</v>
          </cell>
          <cell r="I8">
            <v>10361439</v>
          </cell>
          <cell r="J8" t="e">
            <v>#N/A</v>
          </cell>
          <cell r="K8" t="str">
            <v>Wang, Mary Jen Wei</v>
          </cell>
          <cell r="L8" t="str">
            <v>Wang</v>
          </cell>
          <cell r="M8" t="str">
            <v>Mary</v>
          </cell>
          <cell r="N8">
            <v>44013</v>
          </cell>
          <cell r="O8">
            <v>44377</v>
          </cell>
          <cell r="P8" t="str">
            <v>0771</v>
          </cell>
          <cell r="Q8" t="str">
            <v>MSP</v>
          </cell>
          <cell r="R8">
            <v>40712413</v>
          </cell>
          <cell r="S8" t="e">
            <v>#REF!</v>
          </cell>
          <cell r="T8" t="str">
            <v/>
          </cell>
          <cell r="U8" t="str">
            <v>NA</v>
          </cell>
          <cell r="W8">
            <v>136000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136000</v>
          </cell>
          <cell r="AD8">
            <v>0</v>
          </cell>
          <cell r="AE8">
            <v>0</v>
          </cell>
          <cell r="AF8">
            <v>136000</v>
          </cell>
          <cell r="AG8">
            <v>136000</v>
          </cell>
          <cell r="AH8">
            <v>1</v>
          </cell>
          <cell r="AI8">
            <v>136000</v>
          </cell>
          <cell r="AJ8">
            <v>0</v>
          </cell>
          <cell r="AK8"/>
          <cell r="AL8"/>
          <cell r="AO8"/>
          <cell r="AP8"/>
          <cell r="AQ8"/>
          <cell r="AS8">
            <v>136000</v>
          </cell>
          <cell r="AT8">
            <v>44013</v>
          </cell>
          <cell r="AU8">
            <v>44377</v>
          </cell>
          <cell r="AV8" t="str">
            <v>MSP with PNZ and PSZ</v>
          </cell>
          <cell r="AW8">
            <v>43955</v>
          </cell>
          <cell r="AX8" t="str">
            <v>Reyes, J.</v>
          </cell>
          <cell r="BD8" t="str">
            <v>D</v>
          </cell>
          <cell r="BF8" t="str">
            <v>Y</v>
          </cell>
          <cell r="BG8" t="str">
            <v>Sub 2</v>
          </cell>
          <cell r="BH8" t="str">
            <v>mjw011@ucsd.edu</v>
          </cell>
          <cell r="BJ8">
            <v>0</v>
          </cell>
          <cell r="BK8">
            <v>30121</v>
          </cell>
          <cell r="BL8">
            <v>65.134099616858236</v>
          </cell>
          <cell r="BM8">
            <v>0</v>
          </cell>
          <cell r="BN8">
            <v>99</v>
          </cell>
          <cell r="BO8">
            <v>0</v>
          </cell>
        </row>
        <row r="9">
          <cell r="A9">
            <v>2022</v>
          </cell>
          <cell r="B9">
            <v>301</v>
          </cell>
          <cell r="C9" t="str">
            <v>Family Medicine and Public Health</v>
          </cell>
          <cell r="D9" t="str">
            <v>DFM</v>
          </cell>
          <cell r="F9" t="str">
            <v>Reyes</v>
          </cell>
          <cell r="G9" t="str">
            <v>MSP</v>
          </cell>
          <cell r="H9" t="str">
            <v>Active</v>
          </cell>
          <cell r="I9">
            <v>10364956</v>
          </cell>
          <cell r="J9" t="e">
            <v>#N/A</v>
          </cell>
          <cell r="K9" t="str">
            <v>Portera, Ariel Mia</v>
          </cell>
          <cell r="L9" t="str">
            <v>Portera</v>
          </cell>
          <cell r="M9" t="str">
            <v>Ariel</v>
          </cell>
          <cell r="N9">
            <v>44075</v>
          </cell>
          <cell r="O9">
            <v>44439</v>
          </cell>
          <cell r="P9" t="str">
            <v>0772</v>
          </cell>
          <cell r="Q9" t="str">
            <v>MSP</v>
          </cell>
          <cell r="R9">
            <v>40738657</v>
          </cell>
          <cell r="S9" t="e">
            <v>#REF!</v>
          </cell>
          <cell r="T9" t="str">
            <v/>
          </cell>
          <cell r="U9" t="str">
            <v>NA</v>
          </cell>
          <cell r="W9">
            <v>99700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99700</v>
          </cell>
          <cell r="AD9">
            <v>0</v>
          </cell>
          <cell r="AE9">
            <v>0</v>
          </cell>
          <cell r="AF9">
            <v>99700</v>
          </cell>
          <cell r="AG9">
            <v>99700</v>
          </cell>
          <cell r="AH9">
            <v>1</v>
          </cell>
          <cell r="AI9">
            <v>99700</v>
          </cell>
          <cell r="AJ9">
            <v>0</v>
          </cell>
          <cell r="AK9"/>
          <cell r="AL9"/>
          <cell r="AO9"/>
          <cell r="AP9"/>
          <cell r="AQ9"/>
          <cell r="AS9">
            <v>99700</v>
          </cell>
          <cell r="AT9">
            <v>44075</v>
          </cell>
          <cell r="AU9">
            <v>44439</v>
          </cell>
          <cell r="AV9" t="str">
            <v>MSP with PNZ and PSZ</v>
          </cell>
          <cell r="AW9">
            <v>44040</v>
          </cell>
          <cell r="AX9" t="str">
            <v>Tam, S.</v>
          </cell>
          <cell r="BC9" t="str">
            <v>ARC0287981 - Base only</v>
          </cell>
          <cell r="BD9" t="str">
            <v>X</v>
          </cell>
          <cell r="BF9" t="str">
            <v>Y</v>
          </cell>
          <cell r="BG9" t="str">
            <v>Sub 2</v>
          </cell>
          <cell r="BH9" t="str">
            <v>aportera@ucsd.edu</v>
          </cell>
          <cell r="BJ9">
            <v>0</v>
          </cell>
          <cell r="BK9">
            <v>30119</v>
          </cell>
          <cell r="BL9">
            <v>47.749042145593869</v>
          </cell>
          <cell r="BM9">
            <v>0</v>
          </cell>
          <cell r="BN9">
            <v>176</v>
          </cell>
          <cell r="BO9">
            <v>0</v>
          </cell>
        </row>
        <row r="10">
          <cell r="A10">
            <v>2021</v>
          </cell>
          <cell r="B10">
            <v>301</v>
          </cell>
          <cell r="C10" t="str">
            <v>Family Medicine and Public Health</v>
          </cell>
          <cell r="D10" t="str">
            <v>NA</v>
          </cell>
          <cell r="F10" t="str">
            <v>Reyes</v>
          </cell>
          <cell r="G10" t="str">
            <v>MSP</v>
          </cell>
          <cell r="H10" t="str">
            <v>Active</v>
          </cell>
          <cell r="I10">
            <v>10358643</v>
          </cell>
          <cell r="J10" t="e">
            <v>#N/A</v>
          </cell>
          <cell r="K10" t="str">
            <v>Kumar, Robert</v>
          </cell>
          <cell r="L10" t="str">
            <v>Kumar</v>
          </cell>
          <cell r="M10" t="str">
            <v>Robert</v>
          </cell>
          <cell r="N10">
            <v>44013</v>
          </cell>
          <cell r="O10">
            <v>44377</v>
          </cell>
          <cell r="P10" t="str">
            <v>0770</v>
          </cell>
          <cell r="Q10" t="str">
            <v>MSP</v>
          </cell>
          <cell r="R10">
            <v>40644762</v>
          </cell>
          <cell r="S10" t="e">
            <v>#REF!</v>
          </cell>
          <cell r="T10" t="str">
            <v/>
          </cell>
          <cell r="U10" t="str">
            <v>NA</v>
          </cell>
          <cell r="W10">
            <v>180600</v>
          </cell>
          <cell r="X10">
            <v>0.3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180600</v>
          </cell>
          <cell r="AD10">
            <v>77400</v>
          </cell>
          <cell r="AE10">
            <v>0</v>
          </cell>
          <cell r="AF10">
            <v>258000</v>
          </cell>
          <cell r="AG10">
            <v>258000</v>
          </cell>
          <cell r="AH10">
            <v>0.3</v>
          </cell>
          <cell r="AI10">
            <v>77400</v>
          </cell>
          <cell r="AJ10">
            <v>0</v>
          </cell>
          <cell r="AK10"/>
          <cell r="AL10"/>
          <cell r="AO10"/>
          <cell r="AP10"/>
          <cell r="AQ10"/>
          <cell r="AS10">
            <v>77400</v>
          </cell>
          <cell r="AT10">
            <v>44013</v>
          </cell>
          <cell r="AU10">
            <v>44377</v>
          </cell>
          <cell r="AV10" t="str">
            <v>MSP with PNZ and PSZ</v>
          </cell>
          <cell r="AW10">
            <v>43956</v>
          </cell>
          <cell r="AX10" t="str">
            <v>Reyes, J.</v>
          </cell>
          <cell r="BC10" t="str">
            <v>Incentive Pay Only</v>
          </cell>
          <cell r="BD10" t="str">
            <v>D</v>
          </cell>
          <cell r="BF10" t="str">
            <v>Y</v>
          </cell>
          <cell r="BG10" t="str">
            <v>Sub 2</v>
          </cell>
          <cell r="BH10" t="str">
            <v>rok008@ucsd.edu</v>
          </cell>
          <cell r="BI10" t="str">
            <v>Pace Program, no MTE set up needed, only PSZ/PNZ SSM</v>
          </cell>
          <cell r="BJ10">
            <v>0</v>
          </cell>
          <cell r="BK10">
            <v>30120</v>
          </cell>
          <cell r="BL10">
            <v>86.494252873563212</v>
          </cell>
          <cell r="BM10">
            <v>37.068965517241381</v>
          </cell>
          <cell r="BN10">
            <v>0</v>
          </cell>
          <cell r="BO10">
            <v>0</v>
          </cell>
        </row>
        <row r="11">
          <cell r="A11">
            <v>2021</v>
          </cell>
          <cell r="B11">
            <v>301</v>
          </cell>
          <cell r="C11" t="str">
            <v>Family Medicine and Public Health</v>
          </cell>
          <cell r="D11" t="str">
            <v>NA</v>
          </cell>
          <cell r="F11" t="str">
            <v>Reyes</v>
          </cell>
          <cell r="G11" t="str">
            <v>MSP</v>
          </cell>
          <cell r="H11" t="str">
            <v>Active</v>
          </cell>
          <cell r="I11">
            <v>10361430</v>
          </cell>
          <cell r="J11" t="e">
            <v>#N/A</v>
          </cell>
          <cell r="K11" t="str">
            <v>Chen, Karen Chi-Lynn</v>
          </cell>
          <cell r="L11" t="str">
            <v>Chen</v>
          </cell>
          <cell r="M11" t="str">
            <v>Karen</v>
          </cell>
          <cell r="N11">
            <v>43816</v>
          </cell>
          <cell r="O11">
            <v>44181</v>
          </cell>
          <cell r="P11" t="str">
            <v>0771</v>
          </cell>
          <cell r="Q11" t="str">
            <v>MSP</v>
          </cell>
          <cell r="R11">
            <v>40642899</v>
          </cell>
          <cell r="S11" t="e">
            <v>#REF!</v>
          </cell>
          <cell r="T11" t="str">
            <v/>
          </cell>
          <cell r="U11" t="str">
            <v>NA</v>
          </cell>
          <cell r="W11">
            <v>114800</v>
          </cell>
          <cell r="X11">
            <v>0.2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114800</v>
          </cell>
          <cell r="AD11">
            <v>0</v>
          </cell>
          <cell r="AE11">
            <v>0</v>
          </cell>
          <cell r="AF11">
            <v>114800</v>
          </cell>
          <cell r="AG11">
            <v>114800</v>
          </cell>
          <cell r="AH11">
            <v>0.2</v>
          </cell>
          <cell r="AI11">
            <v>22960</v>
          </cell>
          <cell r="AJ11">
            <v>0</v>
          </cell>
          <cell r="AK11">
            <v>43739</v>
          </cell>
          <cell r="AL11">
            <v>65381</v>
          </cell>
          <cell r="AM11" t="str">
            <v>00/06</v>
          </cell>
          <cell r="AN11">
            <v>8</v>
          </cell>
          <cell r="AO11">
            <v>122318</v>
          </cell>
          <cell r="AP11">
            <v>193873</v>
          </cell>
          <cell r="AQ11">
            <v>316191</v>
          </cell>
          <cell r="AS11">
            <v>339151</v>
          </cell>
          <cell r="AT11">
            <v>43816</v>
          </cell>
          <cell r="AU11">
            <v>44181</v>
          </cell>
          <cell r="AV11" t="str">
            <v>MSP with PNZ only</v>
          </cell>
          <cell r="AW11">
            <v>43760</v>
          </cell>
          <cell r="BC11" t="str">
            <v>MSP renewal</v>
          </cell>
          <cell r="BD11" t="str">
            <v>D</v>
          </cell>
          <cell r="BF11" t="str">
            <v>Y</v>
          </cell>
          <cell r="BG11" t="str">
            <v>Sub 2</v>
          </cell>
          <cell r="BH11" t="str">
            <v>kcc010@ucsd.edu</v>
          </cell>
          <cell r="BI11" t="str">
            <v>PNZ/PSZ only; No MTE set up needed.</v>
          </cell>
          <cell r="BJ11">
            <v>0</v>
          </cell>
          <cell r="BK11">
            <v>30620</v>
          </cell>
          <cell r="BL11">
            <v>54.980842911877396</v>
          </cell>
          <cell r="BM11">
            <v>0</v>
          </cell>
          <cell r="BN11">
            <v>0</v>
          </cell>
          <cell r="BO11">
            <v>0</v>
          </cell>
        </row>
        <row r="12">
          <cell r="A12">
            <v>2021</v>
          </cell>
          <cell r="B12">
            <v>301</v>
          </cell>
          <cell r="C12" t="str">
            <v>Family Medicine and Public Health</v>
          </cell>
          <cell r="D12" t="str">
            <v>NA</v>
          </cell>
          <cell r="F12" t="str">
            <v>Reyes</v>
          </cell>
          <cell r="G12" t="str">
            <v>MSP</v>
          </cell>
          <cell r="H12" t="str">
            <v>Active</v>
          </cell>
          <cell r="I12">
            <v>10362390</v>
          </cell>
          <cell r="J12" t="e">
            <v>#N/A</v>
          </cell>
          <cell r="K12" t="str">
            <v>Romero, Camila</v>
          </cell>
          <cell r="L12" t="str">
            <v>Romero</v>
          </cell>
          <cell r="M12" t="str">
            <v>Camila</v>
          </cell>
          <cell r="N12">
            <v>44013</v>
          </cell>
          <cell r="O12">
            <v>44377</v>
          </cell>
          <cell r="P12" t="str">
            <v>0771</v>
          </cell>
          <cell r="Q12" t="str">
            <v>MSP</v>
          </cell>
          <cell r="R12">
            <v>40658410</v>
          </cell>
          <cell r="S12" t="e">
            <v>#REF!</v>
          </cell>
          <cell r="T12" t="str">
            <v/>
          </cell>
          <cell r="U12" t="str">
            <v>NA</v>
          </cell>
          <cell r="W12">
            <v>208800</v>
          </cell>
          <cell r="X12">
            <v>0.2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208800</v>
          </cell>
          <cell r="AD12">
            <v>0</v>
          </cell>
          <cell r="AE12">
            <v>0</v>
          </cell>
          <cell r="AF12">
            <v>208800</v>
          </cell>
          <cell r="AG12">
            <v>208800</v>
          </cell>
          <cell r="AH12">
            <v>0.2</v>
          </cell>
          <cell r="AI12">
            <v>41760</v>
          </cell>
          <cell r="AJ12">
            <v>0</v>
          </cell>
          <cell r="AK12"/>
          <cell r="AL12"/>
          <cell r="AO12"/>
          <cell r="AP12"/>
          <cell r="AQ12"/>
          <cell r="AS12">
            <v>41760</v>
          </cell>
          <cell r="AT12">
            <v>44013</v>
          </cell>
          <cell r="AU12">
            <v>44377</v>
          </cell>
          <cell r="AV12" t="str">
            <v>MSP without incentive</v>
          </cell>
          <cell r="AW12">
            <v>43941</v>
          </cell>
          <cell r="BD12" t="str">
            <v>M</v>
          </cell>
          <cell r="BF12" t="str">
            <v>Y</v>
          </cell>
          <cell r="BG12" t="str">
            <v>Sub 2</v>
          </cell>
          <cell r="BH12" t="str">
            <v>cxromero@ucsd.edu</v>
          </cell>
          <cell r="BI12" t="str">
            <v>Sub 2 - MTE reporting</v>
          </cell>
          <cell r="BJ12">
            <v>0</v>
          </cell>
          <cell r="BK12">
            <v>30120</v>
          </cell>
          <cell r="BL12">
            <v>100</v>
          </cell>
          <cell r="BM12">
            <v>0</v>
          </cell>
          <cell r="BN12">
            <v>10</v>
          </cell>
          <cell r="BO12">
            <v>0</v>
          </cell>
        </row>
        <row r="13">
          <cell r="A13">
            <v>2021</v>
          </cell>
          <cell r="B13">
            <v>301</v>
          </cell>
          <cell r="C13" t="str">
            <v>Family Medicine and Public Health</v>
          </cell>
          <cell r="D13" t="str">
            <v>NA</v>
          </cell>
          <cell r="F13" t="str">
            <v>Reyes</v>
          </cell>
          <cell r="G13" t="str">
            <v>MSP</v>
          </cell>
          <cell r="H13" t="str">
            <v>Active</v>
          </cell>
          <cell r="I13">
            <v>10364418</v>
          </cell>
          <cell r="J13" t="e">
            <v>#N/A</v>
          </cell>
          <cell r="K13" t="str">
            <v>Waalen, Jill</v>
          </cell>
          <cell r="L13" t="str">
            <v>Waalen</v>
          </cell>
          <cell r="M13" t="str">
            <v>Jill</v>
          </cell>
          <cell r="N13">
            <v>44013</v>
          </cell>
          <cell r="O13">
            <v>44377</v>
          </cell>
          <cell r="P13" t="str">
            <v>0770</v>
          </cell>
          <cell r="Q13" t="str">
            <v>MSP</v>
          </cell>
          <cell r="R13">
            <v>40661425</v>
          </cell>
          <cell r="S13" t="e">
            <v>#REF!</v>
          </cell>
          <cell r="T13" t="str">
            <v/>
          </cell>
          <cell r="U13" t="str">
            <v>NA</v>
          </cell>
          <cell r="W13">
            <v>143500</v>
          </cell>
          <cell r="X13">
            <v>0.42499999999999999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143500</v>
          </cell>
          <cell r="AD13">
            <v>36500</v>
          </cell>
          <cell r="AE13">
            <v>0</v>
          </cell>
          <cell r="AF13">
            <v>180000</v>
          </cell>
          <cell r="AG13">
            <v>180000</v>
          </cell>
          <cell r="AH13">
            <v>0.42499999999999999</v>
          </cell>
          <cell r="AI13">
            <v>76500</v>
          </cell>
          <cell r="AJ13">
            <v>0</v>
          </cell>
          <cell r="AK13"/>
          <cell r="AL13"/>
          <cell r="AO13"/>
          <cell r="AP13"/>
          <cell r="AQ13"/>
          <cell r="AS13">
            <v>76500</v>
          </cell>
          <cell r="AT13">
            <v>44013</v>
          </cell>
          <cell r="AU13">
            <v>44377</v>
          </cell>
          <cell r="AV13" t="str">
            <v>MSP with PNZ only</v>
          </cell>
          <cell r="AW13">
            <v>43942</v>
          </cell>
          <cell r="BD13" t="str">
            <v>N</v>
          </cell>
          <cell r="BF13" t="str">
            <v>Y</v>
          </cell>
          <cell r="BG13"/>
          <cell r="BH13" t="str">
            <v>jwaalen@ucsd.edu</v>
          </cell>
          <cell r="BJ13">
            <v>0</v>
          </cell>
          <cell r="BK13">
            <v>30120</v>
          </cell>
          <cell r="BL13">
            <v>68.726053639846739</v>
          </cell>
          <cell r="BM13">
            <v>17.480842911877396</v>
          </cell>
          <cell r="BO13"/>
        </row>
        <row r="14">
          <cell r="A14">
            <v>2021</v>
          </cell>
          <cell r="B14">
            <v>301</v>
          </cell>
          <cell r="C14" t="str">
            <v>Family Medicine and Public Health</v>
          </cell>
          <cell r="D14" t="str">
            <v>NA</v>
          </cell>
          <cell r="F14" t="str">
            <v>Reyes</v>
          </cell>
          <cell r="G14" t="str">
            <v>MSP</v>
          </cell>
          <cell r="H14" t="str">
            <v>Active</v>
          </cell>
          <cell r="I14">
            <v>10364654</v>
          </cell>
          <cell r="J14" t="e">
            <v>#N/A</v>
          </cell>
          <cell r="K14" t="str">
            <v>Saxe, Gordon</v>
          </cell>
          <cell r="L14" t="str">
            <v>Saxe</v>
          </cell>
          <cell r="M14" t="str">
            <v>Gordon</v>
          </cell>
          <cell r="N14">
            <v>44013</v>
          </cell>
          <cell r="O14">
            <v>44377</v>
          </cell>
          <cell r="P14" t="str">
            <v>0771</v>
          </cell>
          <cell r="Q14" t="str">
            <v>MSP</v>
          </cell>
          <cell r="R14">
            <v>40658903</v>
          </cell>
          <cell r="S14" t="e">
            <v>#REF!</v>
          </cell>
          <cell r="T14" t="str">
            <v/>
          </cell>
          <cell r="U14" t="str">
            <v>NA</v>
          </cell>
          <cell r="W14">
            <v>175800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175800</v>
          </cell>
          <cell r="AD14">
            <v>0</v>
          </cell>
          <cell r="AE14">
            <v>0</v>
          </cell>
          <cell r="AF14">
            <v>175800</v>
          </cell>
          <cell r="AG14">
            <v>175800</v>
          </cell>
          <cell r="AH14">
            <v>1</v>
          </cell>
          <cell r="AI14">
            <v>175800</v>
          </cell>
          <cell r="AJ14">
            <v>0</v>
          </cell>
          <cell r="AK14"/>
          <cell r="AL14"/>
          <cell r="AO14"/>
          <cell r="AP14"/>
          <cell r="AQ14"/>
          <cell r="AS14">
            <v>175800</v>
          </cell>
          <cell r="AT14">
            <v>44013</v>
          </cell>
          <cell r="AU14">
            <v>44377</v>
          </cell>
          <cell r="AV14" t="str">
            <v>MSP with PNZ and PSZ</v>
          </cell>
          <cell r="AW14">
            <v>43963</v>
          </cell>
          <cell r="AX14" t="str">
            <v>Reyes, J.</v>
          </cell>
          <cell r="BD14" t="str">
            <v>D</v>
          </cell>
          <cell r="BF14" t="str">
            <v>Y</v>
          </cell>
          <cell r="BG14" t="str">
            <v>Sub 2</v>
          </cell>
          <cell r="BH14" t="str">
            <v>gsaxe@ucsd.edu</v>
          </cell>
          <cell r="BJ14">
            <v>0</v>
          </cell>
          <cell r="BK14">
            <v>30120</v>
          </cell>
          <cell r="BL14">
            <v>84.195402298850581</v>
          </cell>
          <cell r="BM14">
            <v>0</v>
          </cell>
          <cell r="BN14">
            <v>176</v>
          </cell>
          <cell r="BO14">
            <v>0</v>
          </cell>
        </row>
        <row r="15">
          <cell r="A15">
            <v>2021</v>
          </cell>
          <cell r="B15">
            <v>301</v>
          </cell>
          <cell r="C15" t="str">
            <v>Family Medicine and Public Health</v>
          </cell>
          <cell r="D15" t="str">
            <v>NA</v>
          </cell>
          <cell r="F15" t="str">
            <v>Reyes</v>
          </cell>
          <cell r="G15" t="str">
            <v>MSP</v>
          </cell>
          <cell r="H15" t="str">
            <v>Active</v>
          </cell>
          <cell r="I15">
            <v>10365850</v>
          </cell>
          <cell r="J15" t="e">
            <v>#N/A</v>
          </cell>
          <cell r="K15" t="str">
            <v>Redfern, Charles</v>
          </cell>
          <cell r="L15" t="str">
            <v>Redfern</v>
          </cell>
          <cell r="M15" t="str">
            <v>Charles</v>
          </cell>
          <cell r="N15">
            <v>44013</v>
          </cell>
          <cell r="O15">
            <v>44377</v>
          </cell>
          <cell r="P15" t="str">
            <v>0771</v>
          </cell>
          <cell r="Q15" t="str">
            <v>MSP</v>
          </cell>
          <cell r="R15">
            <v>40658041</v>
          </cell>
          <cell r="S15" t="e">
            <v>#REF!</v>
          </cell>
          <cell r="T15" t="str">
            <v/>
          </cell>
          <cell r="U15" t="str">
            <v>NA</v>
          </cell>
          <cell r="W15">
            <v>126420</v>
          </cell>
          <cell r="X15">
            <v>0.2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126420</v>
          </cell>
          <cell r="AD15">
            <v>54180</v>
          </cell>
          <cell r="AE15">
            <v>0</v>
          </cell>
          <cell r="AF15">
            <v>180600</v>
          </cell>
          <cell r="AG15">
            <v>180600</v>
          </cell>
          <cell r="AH15">
            <v>0.2</v>
          </cell>
          <cell r="AI15">
            <v>36120</v>
          </cell>
          <cell r="AJ15">
            <v>0</v>
          </cell>
          <cell r="AK15"/>
          <cell r="AL15"/>
          <cell r="AO15"/>
          <cell r="AP15"/>
          <cell r="AQ15"/>
          <cell r="AS15">
            <v>36120</v>
          </cell>
          <cell r="AT15">
            <v>44013</v>
          </cell>
          <cell r="AU15">
            <v>44377</v>
          </cell>
          <cell r="AV15" t="str">
            <v>MSP with PNZ and PSZ</v>
          </cell>
          <cell r="AW15">
            <v>43942</v>
          </cell>
          <cell r="AX15" t="str">
            <v>Reyes, J.</v>
          </cell>
          <cell r="BC15" t="str">
            <v>Incentive Pay Only</v>
          </cell>
          <cell r="BD15" t="str">
            <v>D</v>
          </cell>
          <cell r="BF15" t="str">
            <v>Y</v>
          </cell>
          <cell r="BG15" t="str">
            <v>Sub 2</v>
          </cell>
          <cell r="BH15" t="str">
            <v>credfern@ucsd.edu</v>
          </cell>
          <cell r="BI15" t="str">
            <v>Pace Program, no MTE set up needed.  Only PSZ/PNZ SSM</v>
          </cell>
          <cell r="BJ15">
            <v>0</v>
          </cell>
          <cell r="BK15">
            <v>30120</v>
          </cell>
          <cell r="BL15">
            <v>60.545977011494251</v>
          </cell>
          <cell r="BM15">
            <v>25.948275862068964</v>
          </cell>
          <cell r="BN15">
            <v>0</v>
          </cell>
          <cell r="BO15">
            <v>0</v>
          </cell>
        </row>
        <row r="16">
          <cell r="A16">
            <v>2021</v>
          </cell>
          <cell r="B16">
            <v>301</v>
          </cell>
          <cell r="C16" t="str">
            <v>Family Medicine and Public Health</v>
          </cell>
          <cell r="D16" t="str">
            <v>NA</v>
          </cell>
          <cell r="F16" t="str">
            <v>Reyes</v>
          </cell>
          <cell r="G16" t="str">
            <v>MSP</v>
          </cell>
          <cell r="H16" t="str">
            <v>Active</v>
          </cell>
          <cell r="I16">
            <v>10366242</v>
          </cell>
          <cell r="J16" t="e">
            <v>#N/A</v>
          </cell>
          <cell r="K16" t="str">
            <v>MOYA, MARY RICHARDS</v>
          </cell>
          <cell r="L16" t="str">
            <v>MOYA</v>
          </cell>
          <cell r="M16" t="str">
            <v>MARY</v>
          </cell>
          <cell r="N16">
            <v>44013</v>
          </cell>
          <cell r="O16">
            <v>44377</v>
          </cell>
          <cell r="P16" t="str">
            <v>0771</v>
          </cell>
          <cell r="Q16" t="str">
            <v>MSP</v>
          </cell>
          <cell r="R16">
            <v>40658192</v>
          </cell>
          <cell r="S16" t="e">
            <v>#REF!</v>
          </cell>
          <cell r="T16" t="str">
            <v/>
          </cell>
          <cell r="U16" t="str">
            <v>NA</v>
          </cell>
          <cell r="W16">
            <v>208800</v>
          </cell>
          <cell r="X16">
            <v>0.2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208800</v>
          </cell>
          <cell r="AD16">
            <v>0</v>
          </cell>
          <cell r="AE16">
            <v>0</v>
          </cell>
          <cell r="AF16">
            <v>208800</v>
          </cell>
          <cell r="AG16">
            <v>208800</v>
          </cell>
          <cell r="AH16">
            <v>0.2</v>
          </cell>
          <cell r="AI16">
            <v>41760</v>
          </cell>
          <cell r="AJ16">
            <v>0</v>
          </cell>
          <cell r="AK16"/>
          <cell r="AL16"/>
          <cell r="AO16"/>
          <cell r="AP16"/>
          <cell r="AQ16"/>
          <cell r="AS16">
            <v>41760</v>
          </cell>
          <cell r="AT16">
            <v>43975</v>
          </cell>
          <cell r="AU16">
            <v>44377</v>
          </cell>
          <cell r="AV16" t="str">
            <v>MSP without incentive</v>
          </cell>
          <cell r="AW16">
            <v>43879</v>
          </cell>
          <cell r="BC16" t="str">
            <v>MTE / ARC0274470 - MSP contract was realigned to FY eff. 7/1/20</v>
          </cell>
          <cell r="BD16" t="str">
            <v>M</v>
          </cell>
          <cell r="BF16" t="str">
            <v>Y</v>
          </cell>
          <cell r="BG16" t="str">
            <v>Sub 2</v>
          </cell>
          <cell r="BH16" t="str">
            <v>mmoya@ucsd.edu</v>
          </cell>
          <cell r="BI16" t="str">
            <v>5/23/19 - ARC0253570 MTE submission</v>
          </cell>
          <cell r="BJ16">
            <v>0</v>
          </cell>
          <cell r="BK16">
            <v>30120</v>
          </cell>
          <cell r="BL16">
            <v>100</v>
          </cell>
          <cell r="BM16">
            <v>0</v>
          </cell>
          <cell r="BN16">
            <v>0</v>
          </cell>
          <cell r="BO16">
            <v>0</v>
          </cell>
        </row>
        <row r="17">
          <cell r="A17">
            <v>2021</v>
          </cell>
          <cell r="B17">
            <v>301</v>
          </cell>
          <cell r="C17" t="str">
            <v>Family Medicine and Public Health</v>
          </cell>
          <cell r="D17" t="str">
            <v>NA</v>
          </cell>
          <cell r="F17" t="str">
            <v>Reyes</v>
          </cell>
          <cell r="G17" t="str">
            <v>MSP</v>
          </cell>
          <cell r="H17" t="str">
            <v>Active</v>
          </cell>
          <cell r="I17">
            <v>10366502</v>
          </cell>
          <cell r="J17" t="e">
            <v>#N/A</v>
          </cell>
          <cell r="K17" t="str">
            <v>Young, Todd B</v>
          </cell>
          <cell r="L17" t="str">
            <v>Young</v>
          </cell>
          <cell r="M17" t="str">
            <v>Todd</v>
          </cell>
          <cell r="N17">
            <v>44013</v>
          </cell>
          <cell r="O17">
            <v>44377</v>
          </cell>
          <cell r="P17" t="str">
            <v>0770</v>
          </cell>
          <cell r="Q17" t="str">
            <v>MSP</v>
          </cell>
          <cell r="R17">
            <v>40662266</v>
          </cell>
          <cell r="S17" t="e">
            <v>#REF!</v>
          </cell>
          <cell r="T17" t="str">
            <v/>
          </cell>
          <cell r="U17" t="str">
            <v>NA</v>
          </cell>
          <cell r="W17">
            <v>143500</v>
          </cell>
          <cell r="X17">
            <v>0.2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143500</v>
          </cell>
          <cell r="AD17">
            <v>1500</v>
          </cell>
          <cell r="AE17">
            <v>0</v>
          </cell>
          <cell r="AF17">
            <v>145000</v>
          </cell>
          <cell r="AG17">
            <v>145000</v>
          </cell>
          <cell r="AH17">
            <v>0.2</v>
          </cell>
          <cell r="AI17">
            <v>29000</v>
          </cell>
          <cell r="AJ17">
            <v>0</v>
          </cell>
          <cell r="AK17"/>
          <cell r="AL17"/>
          <cell r="AO17"/>
          <cell r="AP17"/>
          <cell r="AQ17"/>
          <cell r="AS17">
            <v>29000</v>
          </cell>
          <cell r="AT17">
            <v>44013</v>
          </cell>
          <cell r="AU17">
            <v>44377</v>
          </cell>
          <cell r="AV17" t="str">
            <v>MSP with PNZ and PSZ</v>
          </cell>
          <cell r="AW17">
            <v>43893</v>
          </cell>
          <cell r="AX17" t="str">
            <v>Reyes, J.</v>
          </cell>
          <cell r="BC17" t="str">
            <v>PACE - Incentive Pay Only</v>
          </cell>
          <cell r="BD17" t="str">
            <v>D</v>
          </cell>
          <cell r="BF17" t="str">
            <v>Y</v>
          </cell>
          <cell r="BG17" t="str">
            <v>Sub 2</v>
          </cell>
          <cell r="BH17" t="str">
            <v>tbyoung@ucsd.edu</v>
          </cell>
          <cell r="BI17" t="str">
            <v>Pace Program no MTE set up needed. Only PSZ/PNZ SSM</v>
          </cell>
          <cell r="BJ17">
            <v>0</v>
          </cell>
          <cell r="BK17">
            <v>30120</v>
          </cell>
          <cell r="BL17">
            <v>68.726053639846739</v>
          </cell>
          <cell r="BM17">
            <v>0.7183908045977011</v>
          </cell>
          <cell r="BN17">
            <v>0</v>
          </cell>
          <cell r="BO17">
            <v>0</v>
          </cell>
        </row>
        <row r="18">
          <cell r="A18">
            <v>2021</v>
          </cell>
          <cell r="B18">
            <v>301</v>
          </cell>
          <cell r="C18" t="str">
            <v>Family Medicine and Public Health</v>
          </cell>
          <cell r="D18" t="str">
            <v>NA</v>
          </cell>
          <cell r="F18" t="str">
            <v>Reyes</v>
          </cell>
          <cell r="G18" t="str">
            <v>MSP</v>
          </cell>
          <cell r="H18" t="str">
            <v>Active</v>
          </cell>
          <cell r="I18">
            <v>10366818</v>
          </cell>
          <cell r="J18" t="e">
            <v>#N/A</v>
          </cell>
          <cell r="K18" t="str">
            <v>Sozanski, Jesse</v>
          </cell>
          <cell r="L18" t="str">
            <v>Sozanski</v>
          </cell>
          <cell r="M18" t="str">
            <v>Jesse</v>
          </cell>
          <cell r="N18">
            <v>44013</v>
          </cell>
          <cell r="O18">
            <v>44377</v>
          </cell>
          <cell r="P18" t="str">
            <v>0771</v>
          </cell>
          <cell r="Q18" t="str">
            <v>MSP</v>
          </cell>
          <cell r="R18">
            <v>40659853</v>
          </cell>
          <cell r="S18" t="e">
            <v>#REF!</v>
          </cell>
          <cell r="T18" t="str">
            <v/>
          </cell>
          <cell r="U18" t="str">
            <v>NA</v>
          </cell>
          <cell r="W18">
            <v>129200</v>
          </cell>
          <cell r="X18">
            <v>0.75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129200</v>
          </cell>
          <cell r="AD18">
            <v>0</v>
          </cell>
          <cell r="AE18">
            <v>0</v>
          </cell>
          <cell r="AF18">
            <v>129200</v>
          </cell>
          <cell r="AG18">
            <v>129200</v>
          </cell>
          <cell r="AH18">
            <v>0.75</v>
          </cell>
          <cell r="AI18">
            <v>96900</v>
          </cell>
          <cell r="AJ18">
            <v>0</v>
          </cell>
          <cell r="AK18"/>
          <cell r="AL18"/>
          <cell r="AO18"/>
          <cell r="AP18"/>
          <cell r="AQ18"/>
          <cell r="AS18">
            <v>96900</v>
          </cell>
          <cell r="AT18">
            <v>44013</v>
          </cell>
          <cell r="AU18">
            <v>44377</v>
          </cell>
          <cell r="AV18" t="str">
            <v>MSP with PNZ and PSZ</v>
          </cell>
          <cell r="AW18">
            <v>43955</v>
          </cell>
          <cell r="AX18" t="str">
            <v>Reyes, J.</v>
          </cell>
          <cell r="BD18" t="str">
            <v>D</v>
          </cell>
          <cell r="BF18" t="str">
            <v>Y</v>
          </cell>
          <cell r="BG18" t="str">
            <v>Sub 2</v>
          </cell>
          <cell r="BH18" t="str">
            <v>jsozanski@ucsd.edu</v>
          </cell>
          <cell r="BI18" t="str">
            <v>DFM</v>
          </cell>
          <cell r="BJ18">
            <v>0</v>
          </cell>
          <cell r="BK18">
            <v>30120</v>
          </cell>
          <cell r="BL18">
            <v>61.877394636015325</v>
          </cell>
          <cell r="BM18">
            <v>0</v>
          </cell>
          <cell r="BN18">
            <v>0</v>
          </cell>
          <cell r="BO18">
            <v>0</v>
          </cell>
        </row>
        <row r="19">
          <cell r="A19">
            <v>2021</v>
          </cell>
          <cell r="B19">
            <v>301</v>
          </cell>
          <cell r="C19" t="str">
            <v>Family Medicine and Public Health</v>
          </cell>
          <cell r="D19" t="str">
            <v>NA</v>
          </cell>
          <cell r="F19" t="str">
            <v>Reyes</v>
          </cell>
          <cell r="G19" t="str">
            <v>MSP</v>
          </cell>
          <cell r="H19" t="str">
            <v>Active</v>
          </cell>
          <cell r="I19">
            <v>10367043</v>
          </cell>
          <cell r="J19" t="e">
            <v>#N/A</v>
          </cell>
          <cell r="K19" t="str">
            <v>Miller, Stephen</v>
          </cell>
          <cell r="L19" t="str">
            <v>Miller</v>
          </cell>
          <cell r="M19" t="str">
            <v>Stephen</v>
          </cell>
          <cell r="N19">
            <v>44013</v>
          </cell>
          <cell r="O19">
            <v>44377</v>
          </cell>
          <cell r="P19" t="str">
            <v>0770</v>
          </cell>
          <cell r="Q19" t="str">
            <v>MSP</v>
          </cell>
          <cell r="R19">
            <v>40656054</v>
          </cell>
          <cell r="S19" t="e">
            <v>#REF!</v>
          </cell>
          <cell r="T19" t="str">
            <v/>
          </cell>
          <cell r="U19" t="str">
            <v>NA</v>
          </cell>
          <cell r="W19">
            <v>143500</v>
          </cell>
          <cell r="X19">
            <v>0.25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143500</v>
          </cell>
          <cell r="AD19">
            <v>21300</v>
          </cell>
          <cell r="AE19">
            <v>0</v>
          </cell>
          <cell r="AF19">
            <v>164800</v>
          </cell>
          <cell r="AG19">
            <v>164800</v>
          </cell>
          <cell r="AH19">
            <v>0.25</v>
          </cell>
          <cell r="AI19">
            <v>41200</v>
          </cell>
          <cell r="AJ19">
            <v>0</v>
          </cell>
          <cell r="AK19"/>
          <cell r="AL19"/>
          <cell r="AO19"/>
          <cell r="AP19"/>
          <cell r="AQ19"/>
          <cell r="AS19">
            <v>41200</v>
          </cell>
          <cell r="AT19">
            <v>44013</v>
          </cell>
          <cell r="AU19">
            <v>44377</v>
          </cell>
          <cell r="AV19" t="str">
            <v>MSP with PNZ only</v>
          </cell>
          <cell r="AW19">
            <v>43886</v>
          </cell>
          <cell r="AX19" t="str">
            <v>Taylor, J.</v>
          </cell>
          <cell r="BD19" t="str">
            <v>N</v>
          </cell>
          <cell r="BF19" t="str">
            <v>Y</v>
          </cell>
          <cell r="BG19"/>
          <cell r="BH19" t="str">
            <v>s1miller@ucsd.edu</v>
          </cell>
          <cell r="BJ19">
            <v>0</v>
          </cell>
          <cell r="BK19">
            <v>30120</v>
          </cell>
          <cell r="BL19">
            <v>68.726053639846739</v>
          </cell>
          <cell r="BM19">
            <v>10.201149425287356</v>
          </cell>
          <cell r="BO19"/>
        </row>
        <row r="20">
          <cell r="A20">
            <v>2021</v>
          </cell>
          <cell r="B20">
            <v>301</v>
          </cell>
          <cell r="C20" t="str">
            <v>Family Medicine and Public Health</v>
          </cell>
          <cell r="D20" t="str">
            <v>NA</v>
          </cell>
          <cell r="F20" t="str">
            <v>Reyes</v>
          </cell>
          <cell r="G20" t="str">
            <v>MSP</v>
          </cell>
          <cell r="H20" t="str">
            <v>Active</v>
          </cell>
          <cell r="I20">
            <v>10367338</v>
          </cell>
          <cell r="J20" t="e">
            <v>#N/A</v>
          </cell>
          <cell r="K20" t="str">
            <v>Dimmock, David Paul</v>
          </cell>
          <cell r="L20" t="str">
            <v>Dimmock</v>
          </cell>
          <cell r="M20" t="str">
            <v>David Paul</v>
          </cell>
          <cell r="N20">
            <v>44013</v>
          </cell>
          <cell r="O20">
            <v>44377</v>
          </cell>
          <cell r="P20" t="str">
            <v>0771</v>
          </cell>
          <cell r="Q20" t="str">
            <v>MSP</v>
          </cell>
          <cell r="R20">
            <v>40650853</v>
          </cell>
          <cell r="S20" t="e">
            <v>#REF!</v>
          </cell>
          <cell r="T20" t="str">
            <v/>
          </cell>
          <cell r="U20" t="str">
            <v>NA</v>
          </cell>
          <cell r="W20">
            <v>208800</v>
          </cell>
          <cell r="X20">
            <v>0.2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208800</v>
          </cell>
          <cell r="AD20">
            <v>0</v>
          </cell>
          <cell r="AE20">
            <v>0</v>
          </cell>
          <cell r="AF20">
            <v>208800</v>
          </cell>
          <cell r="AG20">
            <v>208800</v>
          </cell>
          <cell r="AH20">
            <v>0.2</v>
          </cell>
          <cell r="AI20">
            <v>41760</v>
          </cell>
          <cell r="AJ20">
            <v>0</v>
          </cell>
          <cell r="AK20"/>
          <cell r="AL20"/>
          <cell r="AO20"/>
          <cell r="AP20"/>
          <cell r="AQ20"/>
          <cell r="AS20">
            <v>41760</v>
          </cell>
          <cell r="AT20">
            <v>44013</v>
          </cell>
          <cell r="AU20">
            <v>44377</v>
          </cell>
          <cell r="AV20" t="str">
            <v>MSP without incentive</v>
          </cell>
          <cell r="AW20">
            <v>43889</v>
          </cell>
          <cell r="AX20" t="str">
            <v>Reyes, J.</v>
          </cell>
          <cell r="BC20" t="str">
            <v>MTE SUB 2</v>
          </cell>
          <cell r="BD20" t="str">
            <v>M</v>
          </cell>
          <cell r="BF20" t="str">
            <v>Y</v>
          </cell>
          <cell r="BG20" t="str">
            <v>Sub 2</v>
          </cell>
          <cell r="BH20" t="str">
            <v>ddimmock@ucsd.edu</v>
          </cell>
          <cell r="BJ20">
            <v>0</v>
          </cell>
          <cell r="BK20">
            <v>30120</v>
          </cell>
          <cell r="BL20">
            <v>100</v>
          </cell>
          <cell r="BM20">
            <v>0</v>
          </cell>
          <cell r="BN20">
            <v>0</v>
          </cell>
          <cell r="BO20">
            <v>0</v>
          </cell>
        </row>
        <row r="21">
          <cell r="A21">
            <v>2021</v>
          </cell>
          <cell r="B21">
            <v>301</v>
          </cell>
          <cell r="C21" t="str">
            <v>Family Medicine and Public Health</v>
          </cell>
          <cell r="D21" t="str">
            <v>NA</v>
          </cell>
          <cell r="F21" t="str">
            <v>Reyes</v>
          </cell>
          <cell r="G21" t="str">
            <v>MSP</v>
          </cell>
          <cell r="H21" t="str">
            <v>Active</v>
          </cell>
          <cell r="I21">
            <v>10370122</v>
          </cell>
          <cell r="J21" t="e">
            <v>#N/A</v>
          </cell>
          <cell r="K21" t="str">
            <v>Kurisu, Michael</v>
          </cell>
          <cell r="L21" t="str">
            <v>Kurisu</v>
          </cell>
          <cell r="M21" t="str">
            <v>Michael</v>
          </cell>
          <cell r="N21">
            <v>44013</v>
          </cell>
          <cell r="O21">
            <v>44377</v>
          </cell>
          <cell r="P21" t="str">
            <v>0771</v>
          </cell>
          <cell r="Q21" t="str">
            <v>MSP</v>
          </cell>
          <cell r="R21">
            <v>40654357</v>
          </cell>
          <cell r="S21" t="e">
            <v>#REF!</v>
          </cell>
          <cell r="T21" t="str">
            <v/>
          </cell>
          <cell r="U21" t="str">
            <v>NA</v>
          </cell>
          <cell r="W21">
            <v>163300</v>
          </cell>
          <cell r="X21">
            <v>0.5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163300</v>
          </cell>
          <cell r="AD21">
            <v>0</v>
          </cell>
          <cell r="AE21">
            <v>0</v>
          </cell>
          <cell r="AF21">
            <v>163300</v>
          </cell>
          <cell r="AG21">
            <v>163300</v>
          </cell>
          <cell r="AH21">
            <v>0.5</v>
          </cell>
          <cell r="AI21">
            <v>81650</v>
          </cell>
          <cell r="AJ21">
            <v>0</v>
          </cell>
          <cell r="AK21"/>
          <cell r="AL21"/>
          <cell r="AO21"/>
          <cell r="AP21"/>
          <cell r="AQ21"/>
          <cell r="AS21">
            <v>81650</v>
          </cell>
          <cell r="AT21">
            <v>44013</v>
          </cell>
          <cell r="AU21">
            <v>44377</v>
          </cell>
          <cell r="AV21" t="str">
            <v>MSP with PNZ and PSZ</v>
          </cell>
          <cell r="AW21">
            <v>43955</v>
          </cell>
          <cell r="AX21" t="str">
            <v>Reyes, J.</v>
          </cell>
          <cell r="BC21" t="str">
            <v>PENDING JOB EARNINGS UPDATE IN UCPATH ARCT00079473</v>
          </cell>
          <cell r="BD21" t="str">
            <v>D</v>
          </cell>
          <cell r="BF21" t="str">
            <v>Y</v>
          </cell>
          <cell r="BG21" t="str">
            <v>Sub 2</v>
          </cell>
          <cell r="BH21" t="str">
            <v>mkurisu@ucsd.edu</v>
          </cell>
          <cell r="BI21" t="str">
            <v>DFM</v>
          </cell>
          <cell r="BJ21">
            <v>0</v>
          </cell>
          <cell r="BK21">
            <v>30120</v>
          </cell>
          <cell r="BL21">
            <v>78.208812260536405</v>
          </cell>
          <cell r="BM21">
            <v>0</v>
          </cell>
          <cell r="BN21">
            <v>4</v>
          </cell>
          <cell r="BO21">
            <v>0</v>
          </cell>
        </row>
        <row r="22">
          <cell r="A22">
            <v>2021</v>
          </cell>
          <cell r="B22">
            <v>301</v>
          </cell>
          <cell r="C22" t="str">
            <v>Family Medicine and Public Health</v>
          </cell>
          <cell r="D22" t="str">
            <v>NA</v>
          </cell>
          <cell r="F22" t="str">
            <v>Reyes</v>
          </cell>
          <cell r="G22" t="str">
            <v>MSP</v>
          </cell>
          <cell r="H22" t="str">
            <v>Active</v>
          </cell>
          <cell r="I22">
            <v>10370203</v>
          </cell>
          <cell r="J22" t="e">
            <v>#N/A</v>
          </cell>
          <cell r="K22" t="str">
            <v>Lamb, Kristy</v>
          </cell>
          <cell r="L22" t="str">
            <v>Lamb</v>
          </cell>
          <cell r="M22" t="str">
            <v>Kristy</v>
          </cell>
          <cell r="N22">
            <v>44013</v>
          </cell>
          <cell r="O22">
            <v>44377</v>
          </cell>
          <cell r="P22" t="str">
            <v>0770</v>
          </cell>
          <cell r="Q22" t="str">
            <v>MSP</v>
          </cell>
          <cell r="R22">
            <v>40654453</v>
          </cell>
          <cell r="S22" t="e">
            <v>#REF!</v>
          </cell>
          <cell r="T22" t="str">
            <v/>
          </cell>
          <cell r="U22" t="str">
            <v>NA</v>
          </cell>
          <cell r="W22">
            <v>180600</v>
          </cell>
          <cell r="X22">
            <v>0.2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180600</v>
          </cell>
          <cell r="AD22">
            <v>77400</v>
          </cell>
          <cell r="AE22">
            <v>0</v>
          </cell>
          <cell r="AF22">
            <v>258000</v>
          </cell>
          <cell r="AG22">
            <v>258000</v>
          </cell>
          <cell r="AH22">
            <v>0.2</v>
          </cell>
          <cell r="AI22">
            <v>51600</v>
          </cell>
          <cell r="AJ22">
            <v>0</v>
          </cell>
          <cell r="AK22"/>
          <cell r="AL22"/>
          <cell r="AO22"/>
          <cell r="AP22"/>
          <cell r="AQ22"/>
          <cell r="AS22">
            <v>51600</v>
          </cell>
          <cell r="AT22">
            <v>44013</v>
          </cell>
          <cell r="AU22">
            <v>44377</v>
          </cell>
          <cell r="AV22" t="str">
            <v>MSP with PNZ and PSZ</v>
          </cell>
          <cell r="AW22">
            <v>43984</v>
          </cell>
          <cell r="AX22" t="str">
            <v>Reyes, J.</v>
          </cell>
          <cell r="BD22" t="str">
            <v>D</v>
          </cell>
          <cell r="BF22" t="str">
            <v>Y</v>
          </cell>
          <cell r="BG22" t="str">
            <v>Sub 2</v>
          </cell>
          <cell r="BH22" t="str">
            <v>kalamb@ucsd.edu</v>
          </cell>
          <cell r="BI22" t="str">
            <v>Pace Program only, no set up in MTE needed.  Only PSZ/PNZ SSM</v>
          </cell>
          <cell r="BJ22">
            <v>0</v>
          </cell>
          <cell r="BK22">
            <v>30121</v>
          </cell>
          <cell r="BL22">
            <v>86.494252873563212</v>
          </cell>
          <cell r="BM22">
            <v>37.068965517241381</v>
          </cell>
          <cell r="BN22">
            <v>0</v>
          </cell>
          <cell r="BO22">
            <v>0</v>
          </cell>
        </row>
        <row r="23">
          <cell r="A23">
            <v>2021</v>
          </cell>
          <cell r="B23">
            <v>301</v>
          </cell>
          <cell r="C23" t="str">
            <v>Family Medicine and Public Health</v>
          </cell>
          <cell r="D23" t="str">
            <v>NA</v>
          </cell>
          <cell r="F23" t="str">
            <v>Reyes</v>
          </cell>
          <cell r="G23" t="str">
            <v>MSP</v>
          </cell>
          <cell r="H23" t="str">
            <v>Active</v>
          </cell>
          <cell r="I23">
            <v>10370265</v>
          </cell>
          <cell r="J23" t="e">
            <v>#N/A</v>
          </cell>
          <cell r="K23" t="str">
            <v>PALACIOS, YELENNIA</v>
          </cell>
          <cell r="L23" t="str">
            <v>PALACIOS</v>
          </cell>
          <cell r="M23" t="str">
            <v>YELENNIA</v>
          </cell>
          <cell r="N23">
            <v>44013</v>
          </cell>
          <cell r="O23">
            <v>44377</v>
          </cell>
          <cell r="P23" t="str">
            <v>0771</v>
          </cell>
          <cell r="Q23" t="str">
            <v>MSP</v>
          </cell>
          <cell r="R23">
            <v>40657106</v>
          </cell>
          <cell r="S23" t="e">
            <v>#REF!</v>
          </cell>
          <cell r="T23" t="str">
            <v/>
          </cell>
          <cell r="U23" t="str">
            <v>NA</v>
          </cell>
          <cell r="W23">
            <v>187920</v>
          </cell>
          <cell r="X23">
            <v>0.2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187920</v>
          </cell>
          <cell r="AD23">
            <v>0</v>
          </cell>
          <cell r="AE23">
            <v>0</v>
          </cell>
          <cell r="AF23">
            <v>187920</v>
          </cell>
          <cell r="AG23">
            <v>187920</v>
          </cell>
          <cell r="AH23">
            <v>0.2</v>
          </cell>
          <cell r="AI23">
            <v>37584</v>
          </cell>
          <cell r="AJ23">
            <v>0</v>
          </cell>
          <cell r="AK23"/>
          <cell r="AL23"/>
          <cell r="AO23"/>
          <cell r="AP23"/>
          <cell r="AQ23"/>
          <cell r="AS23">
            <v>37584</v>
          </cell>
          <cell r="AT23">
            <v>44013</v>
          </cell>
          <cell r="AU23">
            <v>44377</v>
          </cell>
          <cell r="AV23" t="str">
            <v>MSP without incentive</v>
          </cell>
          <cell r="AW23">
            <v>43948</v>
          </cell>
          <cell r="AX23" t="str">
            <v>Reyes, J.</v>
          </cell>
          <cell r="BC23" t="str">
            <v>EcoTime Submission</v>
          </cell>
          <cell r="BD23" t="str">
            <v>M</v>
          </cell>
          <cell r="BF23" t="str">
            <v>Y</v>
          </cell>
          <cell r="BG23" t="str">
            <v>Sub 2</v>
          </cell>
          <cell r="BH23" t="str">
            <v>ypalacios@ucsd.edu</v>
          </cell>
          <cell r="BJ23">
            <v>0</v>
          </cell>
          <cell r="BK23">
            <v>30120</v>
          </cell>
          <cell r="BL23">
            <v>90</v>
          </cell>
          <cell r="BM23">
            <v>0</v>
          </cell>
          <cell r="BN23">
            <v>0</v>
          </cell>
          <cell r="BO23">
            <v>0</v>
          </cell>
        </row>
        <row r="24">
          <cell r="A24">
            <v>2021</v>
          </cell>
          <cell r="B24">
            <v>301</v>
          </cell>
          <cell r="C24" t="str">
            <v>Family Medicine and Public Health</v>
          </cell>
          <cell r="D24" t="str">
            <v>NA</v>
          </cell>
          <cell r="F24" t="str">
            <v>Reyes</v>
          </cell>
          <cell r="G24" t="str">
            <v>MSP</v>
          </cell>
          <cell r="H24" t="str">
            <v>Active</v>
          </cell>
          <cell r="I24">
            <v>10372376</v>
          </cell>
          <cell r="J24" t="e">
            <v>#N/A</v>
          </cell>
          <cell r="K24" t="str">
            <v>Macdonald, Kaimana</v>
          </cell>
          <cell r="L24" t="str">
            <v>Macdonald</v>
          </cell>
          <cell r="M24" t="str">
            <v>Kaimana</v>
          </cell>
          <cell r="N24">
            <v>44013</v>
          </cell>
          <cell r="O24">
            <v>44377</v>
          </cell>
          <cell r="P24" t="str">
            <v>0770</v>
          </cell>
          <cell r="Q24" t="str">
            <v>MSP</v>
          </cell>
          <cell r="R24">
            <v>40655111</v>
          </cell>
          <cell r="S24" t="e">
            <v>#REF!</v>
          </cell>
          <cell r="T24" t="str">
            <v/>
          </cell>
          <cell r="U24" t="str">
            <v>NA</v>
          </cell>
          <cell r="W24">
            <v>180600</v>
          </cell>
          <cell r="X24">
            <v>0.25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180600</v>
          </cell>
          <cell r="AD24">
            <v>77400</v>
          </cell>
          <cell r="AE24">
            <v>0</v>
          </cell>
          <cell r="AF24">
            <v>258000</v>
          </cell>
          <cell r="AG24">
            <v>258000</v>
          </cell>
          <cell r="AH24">
            <v>0.25</v>
          </cell>
          <cell r="AI24">
            <v>64500</v>
          </cell>
          <cell r="AJ24">
            <v>0</v>
          </cell>
          <cell r="AK24"/>
          <cell r="AL24"/>
          <cell r="AO24"/>
          <cell r="AP24"/>
          <cell r="AQ24"/>
          <cell r="AS24">
            <v>64500</v>
          </cell>
          <cell r="AT24">
            <v>44013</v>
          </cell>
          <cell r="AU24">
            <v>44377</v>
          </cell>
          <cell r="AV24" t="str">
            <v>MSP with PNZ and PSZ</v>
          </cell>
          <cell r="AW24">
            <v>43956</v>
          </cell>
          <cell r="AX24" t="str">
            <v>Reyes, J.</v>
          </cell>
          <cell r="BD24" t="str">
            <v>D</v>
          </cell>
          <cell r="BF24" t="str">
            <v>N</v>
          </cell>
          <cell r="BG24" t="str">
            <v>Sub 2</v>
          </cell>
          <cell r="BH24" t="str">
            <v>ksmacdonald@ucsd.edu</v>
          </cell>
          <cell r="BI24" t="str">
            <v>PNZ/PSZ only; No MTE set up needed.</v>
          </cell>
          <cell r="BJ24">
            <v>0</v>
          </cell>
          <cell r="BK24">
            <v>30120</v>
          </cell>
          <cell r="BL24">
            <v>86.494252873563212</v>
          </cell>
          <cell r="BM24">
            <v>37.068965517241381</v>
          </cell>
          <cell r="BN24">
            <v>0</v>
          </cell>
          <cell r="BO24">
            <v>0</v>
          </cell>
        </row>
        <row r="25">
          <cell r="A25">
            <v>2021</v>
          </cell>
          <cell r="B25">
            <v>301</v>
          </cell>
          <cell r="C25" t="str">
            <v>Family Medicine and Public Health</v>
          </cell>
          <cell r="D25" t="str">
            <v>NA</v>
          </cell>
          <cell r="F25" t="str">
            <v>Reyes</v>
          </cell>
          <cell r="G25" t="str">
            <v>MSP</v>
          </cell>
          <cell r="H25" t="str">
            <v>Active</v>
          </cell>
          <cell r="I25">
            <v>10372592</v>
          </cell>
          <cell r="J25" t="e">
            <v>#N/A</v>
          </cell>
          <cell r="K25" t="str">
            <v>Cassetta, Julia</v>
          </cell>
          <cell r="L25" t="str">
            <v>Cassetta</v>
          </cell>
          <cell r="M25" t="str">
            <v>Julia</v>
          </cell>
          <cell r="N25">
            <v>44013</v>
          </cell>
          <cell r="O25">
            <v>44377</v>
          </cell>
          <cell r="P25" t="str">
            <v>0770</v>
          </cell>
          <cell r="Q25" t="str">
            <v>MSP</v>
          </cell>
          <cell r="R25">
            <v>40649810</v>
          </cell>
          <cell r="S25" t="e">
            <v>#REF!</v>
          </cell>
          <cell r="T25" t="str">
            <v/>
          </cell>
          <cell r="U25" t="str">
            <v>NA</v>
          </cell>
          <cell r="W25">
            <v>180600</v>
          </cell>
          <cell r="X25">
            <v>0.3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180600</v>
          </cell>
          <cell r="AD25">
            <v>77400</v>
          </cell>
          <cell r="AE25">
            <v>0</v>
          </cell>
          <cell r="AF25">
            <v>258000</v>
          </cell>
          <cell r="AG25">
            <v>258000</v>
          </cell>
          <cell r="AH25">
            <v>0.3</v>
          </cell>
          <cell r="AI25">
            <v>77400</v>
          </cell>
          <cell r="AJ25">
            <v>0</v>
          </cell>
          <cell r="AK25"/>
          <cell r="AL25"/>
          <cell r="AO25"/>
          <cell r="AP25"/>
          <cell r="AQ25"/>
          <cell r="AS25">
            <v>77400</v>
          </cell>
          <cell r="AT25">
            <v>44013</v>
          </cell>
          <cell r="AU25">
            <v>44377</v>
          </cell>
          <cell r="AV25" t="str">
            <v>MSP with PNZ and PSZ</v>
          </cell>
          <cell r="AW25">
            <v>43893</v>
          </cell>
          <cell r="AX25" t="str">
            <v>Reyes, J.</v>
          </cell>
          <cell r="BC25" t="str">
            <v>ARC0273577</v>
          </cell>
          <cell r="BD25" t="str">
            <v>D</v>
          </cell>
          <cell r="BF25" t="str">
            <v>Y</v>
          </cell>
          <cell r="BG25" t="str">
            <v>Sub 2</v>
          </cell>
          <cell r="BH25" t="str">
            <v>jacassetta@ucsd.edu</v>
          </cell>
          <cell r="BI25" t="str">
            <v>Pace Program no MTE set up needed, only PSZ/PNZ SSM</v>
          </cell>
          <cell r="BJ25">
            <v>0</v>
          </cell>
          <cell r="BK25">
            <v>30121</v>
          </cell>
          <cell r="BL25">
            <v>86.494252873563212</v>
          </cell>
          <cell r="BM25">
            <v>37.068965517241381</v>
          </cell>
          <cell r="BN25">
            <v>0</v>
          </cell>
          <cell r="BO25">
            <v>0</v>
          </cell>
        </row>
        <row r="26">
          <cell r="A26">
            <v>2021</v>
          </cell>
          <cell r="B26">
            <v>301</v>
          </cell>
          <cell r="C26" t="str">
            <v>Family Medicine and Public Health</v>
          </cell>
          <cell r="D26" t="str">
            <v>NA</v>
          </cell>
          <cell r="F26" t="str">
            <v>Reyes</v>
          </cell>
          <cell r="G26" t="str">
            <v>MSP</v>
          </cell>
          <cell r="H26" t="str">
            <v>Active</v>
          </cell>
          <cell r="I26">
            <v>10372816</v>
          </cell>
          <cell r="J26" t="e">
            <v>#N/A</v>
          </cell>
          <cell r="K26" t="str">
            <v>Halbeisen, Anna</v>
          </cell>
          <cell r="L26" t="str">
            <v>Halbeisen</v>
          </cell>
          <cell r="M26" t="str">
            <v>Anna</v>
          </cell>
          <cell r="N26">
            <v>44013</v>
          </cell>
          <cell r="O26">
            <v>44377</v>
          </cell>
          <cell r="P26" t="str">
            <v>0771</v>
          </cell>
          <cell r="Q26" t="str">
            <v>MSP</v>
          </cell>
          <cell r="R26">
            <v>40652537</v>
          </cell>
          <cell r="S26" t="e">
            <v>#REF!</v>
          </cell>
          <cell r="T26" t="str">
            <v/>
          </cell>
          <cell r="U26" t="str">
            <v>NA</v>
          </cell>
          <cell r="W26">
            <v>136000</v>
          </cell>
          <cell r="X26">
            <v>0.5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136000</v>
          </cell>
          <cell r="AD26">
            <v>0</v>
          </cell>
          <cell r="AE26">
            <v>0</v>
          </cell>
          <cell r="AF26">
            <v>136000</v>
          </cell>
          <cell r="AG26">
            <v>136000</v>
          </cell>
          <cell r="AH26">
            <v>0.5</v>
          </cell>
          <cell r="AI26">
            <v>68000</v>
          </cell>
          <cell r="AJ26">
            <v>0</v>
          </cell>
          <cell r="AK26"/>
          <cell r="AL26"/>
          <cell r="AO26"/>
          <cell r="AP26"/>
          <cell r="AQ26"/>
          <cell r="AS26">
            <v>68000</v>
          </cell>
          <cell r="AT26">
            <v>44013</v>
          </cell>
          <cell r="AU26">
            <v>44377</v>
          </cell>
          <cell r="AV26" t="str">
            <v>MSP with PNZ and PSZ</v>
          </cell>
          <cell r="AW26">
            <v>43996</v>
          </cell>
          <cell r="AX26" t="str">
            <v>Reyes, J.</v>
          </cell>
          <cell r="BC26" t="str">
            <v>ARC0273413</v>
          </cell>
          <cell r="BD26" t="str">
            <v>D</v>
          </cell>
          <cell r="BF26" t="str">
            <v>Y</v>
          </cell>
          <cell r="BG26" t="str">
            <v>Sub 2</v>
          </cell>
          <cell r="BH26" t="str">
            <v>ahalbeisen@ucsd.edu</v>
          </cell>
          <cell r="BJ26">
            <v>0</v>
          </cell>
          <cell r="BK26">
            <v>30120</v>
          </cell>
          <cell r="BL26">
            <v>65.134099616858236</v>
          </cell>
          <cell r="BM26">
            <v>0</v>
          </cell>
          <cell r="BN26">
            <v>0</v>
          </cell>
          <cell r="BO26">
            <v>0</v>
          </cell>
        </row>
        <row r="27">
          <cell r="A27">
            <v>2021</v>
          </cell>
          <cell r="B27">
            <v>301</v>
          </cell>
          <cell r="C27" t="str">
            <v>Family Medicine and Public Health</v>
          </cell>
          <cell r="D27" t="str">
            <v>NA</v>
          </cell>
          <cell r="F27" t="str">
            <v>Reyes</v>
          </cell>
          <cell r="G27" t="str">
            <v>MSP</v>
          </cell>
          <cell r="H27" t="str">
            <v>Active</v>
          </cell>
          <cell r="I27">
            <v>10372854</v>
          </cell>
          <cell r="J27" t="e">
            <v>#N/A</v>
          </cell>
          <cell r="K27" t="str">
            <v>LICHTENSTEIN, GREGG ALAN</v>
          </cell>
          <cell r="L27" t="str">
            <v>LICHTENSTEIN</v>
          </cell>
          <cell r="M27" t="str">
            <v>GREGG</v>
          </cell>
          <cell r="N27">
            <v>44013</v>
          </cell>
          <cell r="O27">
            <v>44377</v>
          </cell>
          <cell r="P27" t="str">
            <v>0771</v>
          </cell>
          <cell r="Q27" t="str">
            <v>MSP</v>
          </cell>
          <cell r="R27">
            <v>40655187</v>
          </cell>
          <cell r="S27" t="e">
            <v>#REF!</v>
          </cell>
          <cell r="T27" t="str">
            <v/>
          </cell>
          <cell r="U27" t="str">
            <v>NA</v>
          </cell>
          <cell r="W27">
            <v>208800</v>
          </cell>
          <cell r="X27">
            <v>0.2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208800</v>
          </cell>
          <cell r="AD27">
            <v>0</v>
          </cell>
          <cell r="AE27">
            <v>0</v>
          </cell>
          <cell r="AF27">
            <v>208800</v>
          </cell>
          <cell r="AG27">
            <v>208800</v>
          </cell>
          <cell r="AH27">
            <v>0.2</v>
          </cell>
          <cell r="AI27">
            <v>41760</v>
          </cell>
          <cell r="AJ27">
            <v>0</v>
          </cell>
          <cell r="AK27"/>
          <cell r="AL27"/>
          <cell r="AO27"/>
          <cell r="AP27"/>
          <cell r="AQ27"/>
          <cell r="AS27">
            <v>41760</v>
          </cell>
          <cell r="AT27">
            <v>44013</v>
          </cell>
          <cell r="AU27">
            <v>44377</v>
          </cell>
          <cell r="AV27" t="str">
            <v>MSP without incentive</v>
          </cell>
          <cell r="AW27">
            <v>43893</v>
          </cell>
          <cell r="AX27" t="str">
            <v>Reyes, J.</v>
          </cell>
          <cell r="BC27" t="str">
            <v>MTE Reporting</v>
          </cell>
          <cell r="BD27" t="str">
            <v>M</v>
          </cell>
          <cell r="BF27" t="str">
            <v>Y</v>
          </cell>
          <cell r="BG27" t="str">
            <v>Sub 2</v>
          </cell>
          <cell r="BH27" t="str">
            <v>glichtenstein@ucsd.edu</v>
          </cell>
          <cell r="BJ27">
            <v>0</v>
          </cell>
          <cell r="BK27">
            <v>30120</v>
          </cell>
          <cell r="BL27">
            <v>100</v>
          </cell>
          <cell r="BM27">
            <v>0</v>
          </cell>
          <cell r="BN27">
            <v>0</v>
          </cell>
          <cell r="BO27">
            <v>0</v>
          </cell>
        </row>
        <row r="28">
          <cell r="A28">
            <v>2021</v>
          </cell>
          <cell r="B28">
            <v>301</v>
          </cell>
          <cell r="C28" t="str">
            <v>Family Medicine and Public Health</v>
          </cell>
          <cell r="D28" t="str">
            <v>NA</v>
          </cell>
          <cell r="F28" t="str">
            <v>Reyes</v>
          </cell>
          <cell r="G28" t="str">
            <v>MSP</v>
          </cell>
          <cell r="H28" t="str">
            <v>Active</v>
          </cell>
          <cell r="I28">
            <v>10373538</v>
          </cell>
          <cell r="J28" t="e">
            <v>#N/A</v>
          </cell>
          <cell r="K28" t="str">
            <v>BISHOP, MELISSA</v>
          </cell>
          <cell r="L28" t="str">
            <v>BISHOP</v>
          </cell>
          <cell r="M28" t="str">
            <v>MELISSA</v>
          </cell>
          <cell r="N28">
            <v>44013</v>
          </cell>
          <cell r="O28">
            <v>44377</v>
          </cell>
          <cell r="P28" t="str">
            <v>0771</v>
          </cell>
          <cell r="Q28" t="str">
            <v>MSP</v>
          </cell>
          <cell r="R28">
            <v>40647361</v>
          </cell>
          <cell r="S28" t="e">
            <v>#REF!</v>
          </cell>
          <cell r="T28" t="str">
            <v/>
          </cell>
          <cell r="U28" t="str">
            <v>NA</v>
          </cell>
          <cell r="W28">
            <v>208800</v>
          </cell>
          <cell r="X28">
            <v>0.2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208800</v>
          </cell>
          <cell r="AD28">
            <v>0</v>
          </cell>
          <cell r="AE28">
            <v>0</v>
          </cell>
          <cell r="AF28">
            <v>208800</v>
          </cell>
          <cell r="AG28">
            <v>208800</v>
          </cell>
          <cell r="AH28">
            <v>0.2</v>
          </cell>
          <cell r="AI28">
            <v>41760</v>
          </cell>
          <cell r="AJ28">
            <v>0</v>
          </cell>
          <cell r="AK28"/>
          <cell r="AL28"/>
          <cell r="AO28"/>
          <cell r="AP28"/>
          <cell r="AQ28"/>
          <cell r="AS28">
            <v>41760</v>
          </cell>
          <cell r="AT28">
            <v>44013</v>
          </cell>
          <cell r="AU28">
            <v>44377</v>
          </cell>
          <cell r="AV28" t="str">
            <v>MSP without incentive</v>
          </cell>
          <cell r="AW28">
            <v>43873</v>
          </cell>
          <cell r="BC28" t="str">
            <v>MTE Submission</v>
          </cell>
          <cell r="BD28" t="str">
            <v>M</v>
          </cell>
          <cell r="BF28" t="str">
            <v>Y</v>
          </cell>
          <cell r="BG28" t="str">
            <v>Sub 2</v>
          </cell>
          <cell r="BH28" t="str">
            <v>mebishop@ucsd.edu</v>
          </cell>
          <cell r="BI28" t="str">
            <v>3/20/19 - sub2  - MTE reporting per contract. JRR</v>
          </cell>
          <cell r="BJ28">
            <v>0</v>
          </cell>
          <cell r="BK28">
            <v>30120</v>
          </cell>
          <cell r="BL28">
            <v>100</v>
          </cell>
          <cell r="BM28">
            <v>0</v>
          </cell>
          <cell r="BN28">
            <v>0</v>
          </cell>
          <cell r="BO28">
            <v>0</v>
          </cell>
        </row>
        <row r="29">
          <cell r="A29">
            <v>2021</v>
          </cell>
          <cell r="B29">
            <v>301</v>
          </cell>
          <cell r="C29" t="str">
            <v>Family Medicine and Public Health</v>
          </cell>
          <cell r="D29" t="str">
            <v>NA</v>
          </cell>
          <cell r="F29" t="str">
            <v>Reyes</v>
          </cell>
          <cell r="G29" t="str">
            <v>MSP</v>
          </cell>
          <cell r="H29" t="str">
            <v>Active</v>
          </cell>
          <cell r="I29">
            <v>10373805</v>
          </cell>
          <cell r="J29" t="e">
            <v>#N/A</v>
          </cell>
          <cell r="K29" t="str">
            <v>Asudani, Ruchita</v>
          </cell>
          <cell r="L29" t="str">
            <v>Asudani</v>
          </cell>
          <cell r="M29" t="str">
            <v>Ruchita</v>
          </cell>
          <cell r="N29">
            <v>44013</v>
          </cell>
          <cell r="O29">
            <v>44377</v>
          </cell>
          <cell r="P29" t="str">
            <v>0770</v>
          </cell>
          <cell r="Q29" t="str">
            <v>MSP</v>
          </cell>
          <cell r="R29">
            <v>40652759</v>
          </cell>
          <cell r="S29" t="e">
            <v>#REF!</v>
          </cell>
          <cell r="T29" t="str">
            <v/>
          </cell>
          <cell r="U29" t="str">
            <v>NA</v>
          </cell>
          <cell r="W29">
            <v>180600</v>
          </cell>
          <cell r="X29">
            <v>0.3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180600</v>
          </cell>
          <cell r="AD29">
            <v>77400</v>
          </cell>
          <cell r="AE29">
            <v>0</v>
          </cell>
          <cell r="AF29">
            <v>258000</v>
          </cell>
          <cell r="AG29">
            <v>258000</v>
          </cell>
          <cell r="AH29">
            <v>0.3</v>
          </cell>
          <cell r="AI29">
            <v>77400</v>
          </cell>
          <cell r="AJ29">
            <v>0</v>
          </cell>
          <cell r="AK29"/>
          <cell r="AL29"/>
          <cell r="AO29"/>
          <cell r="AP29"/>
          <cell r="AQ29"/>
          <cell r="AS29">
            <v>77400</v>
          </cell>
          <cell r="AT29">
            <v>44013</v>
          </cell>
          <cell r="AU29">
            <v>44377</v>
          </cell>
          <cell r="AV29" t="str">
            <v>MSP with PNZ and PSZ</v>
          </cell>
          <cell r="AW29"/>
          <cell r="AX29" t="str">
            <v>Reyes, J.</v>
          </cell>
          <cell r="BC29" t="str">
            <v>Incentive Pay Only</v>
          </cell>
          <cell r="BD29" t="str">
            <v>D</v>
          </cell>
          <cell r="BF29" t="str">
            <v>Y</v>
          </cell>
          <cell r="BG29" t="str">
            <v>Sub 2</v>
          </cell>
          <cell r="BH29" t="str">
            <v>rasudani@ucsd.edu</v>
          </cell>
          <cell r="BI29" t="str">
            <v>Pace Program, no MTE set up Needed.  Only PSZ/PNZ SSM</v>
          </cell>
          <cell r="BJ29">
            <v>0</v>
          </cell>
          <cell r="BK29">
            <v>30120</v>
          </cell>
          <cell r="BL29">
            <v>86.494252873563212</v>
          </cell>
          <cell r="BM29">
            <v>37.068965517241381</v>
          </cell>
          <cell r="BN29">
            <v>0</v>
          </cell>
          <cell r="BO29">
            <v>0</v>
          </cell>
        </row>
        <row r="30">
          <cell r="A30">
            <v>2021</v>
          </cell>
          <cell r="B30">
            <v>301</v>
          </cell>
          <cell r="C30" t="str">
            <v>Family Medicine and Public Health</v>
          </cell>
          <cell r="D30" t="str">
            <v>NA</v>
          </cell>
          <cell r="F30" t="str">
            <v>Reyes</v>
          </cell>
          <cell r="G30" t="str">
            <v>MSP</v>
          </cell>
          <cell r="H30" t="str">
            <v>Active</v>
          </cell>
          <cell r="I30">
            <v>10373999</v>
          </cell>
          <cell r="J30" t="e">
            <v>#N/A</v>
          </cell>
          <cell r="K30" t="str">
            <v>Mccahill, Margaret</v>
          </cell>
          <cell r="L30" t="str">
            <v>Mccahill</v>
          </cell>
          <cell r="M30" t="str">
            <v>Margaret</v>
          </cell>
          <cell r="N30">
            <v>44013</v>
          </cell>
          <cell r="O30">
            <v>44377</v>
          </cell>
          <cell r="P30" t="str">
            <v>0770</v>
          </cell>
          <cell r="Q30" t="str">
            <v>MSP</v>
          </cell>
          <cell r="R30">
            <v>40655567</v>
          </cell>
          <cell r="S30" t="e">
            <v>#REF!</v>
          </cell>
          <cell r="T30" t="str">
            <v/>
          </cell>
          <cell r="U30" t="str">
            <v>NA</v>
          </cell>
          <cell r="W30">
            <v>180600</v>
          </cell>
          <cell r="X30">
            <v>0.2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180600</v>
          </cell>
          <cell r="AD30">
            <v>77400</v>
          </cell>
          <cell r="AE30">
            <v>0</v>
          </cell>
          <cell r="AF30">
            <v>258000</v>
          </cell>
          <cell r="AG30">
            <v>258000</v>
          </cell>
          <cell r="AH30">
            <v>0.2</v>
          </cell>
          <cell r="AI30">
            <v>51600</v>
          </cell>
          <cell r="AJ30">
            <v>0</v>
          </cell>
          <cell r="AK30"/>
          <cell r="AL30"/>
          <cell r="AO30"/>
          <cell r="AP30"/>
          <cell r="AQ30"/>
          <cell r="AS30">
            <v>51600</v>
          </cell>
          <cell r="AT30">
            <v>44013</v>
          </cell>
          <cell r="AU30">
            <v>44377</v>
          </cell>
          <cell r="AV30" t="str">
            <v>MSP with PNZ and PSZ</v>
          </cell>
          <cell r="AW30">
            <v>44011</v>
          </cell>
          <cell r="AX30" t="str">
            <v>Tam, S.</v>
          </cell>
          <cell r="BC30" t="str">
            <v>PACE - Incentive Pay Only ARC0286121</v>
          </cell>
          <cell r="BD30" t="str">
            <v>D</v>
          </cell>
          <cell r="BF30" t="str">
            <v>Y</v>
          </cell>
          <cell r="BG30" t="str">
            <v>Sub 2</v>
          </cell>
          <cell r="BH30" t="str">
            <v>mmccahill@ucsd.edu</v>
          </cell>
          <cell r="BI30" t="str">
            <v>Pace Program, no MTE setup needed.  Only PSZ/PNZ SSM</v>
          </cell>
          <cell r="BJ30">
            <v>0</v>
          </cell>
          <cell r="BK30">
            <v>30120</v>
          </cell>
          <cell r="BL30">
            <v>86.494252873563212</v>
          </cell>
          <cell r="BM30">
            <v>37.068965517241381</v>
          </cell>
          <cell r="BN30">
            <v>0</v>
          </cell>
          <cell r="BO30">
            <v>0</v>
          </cell>
        </row>
        <row r="31">
          <cell r="A31">
            <v>2021</v>
          </cell>
          <cell r="B31">
            <v>301</v>
          </cell>
          <cell r="C31" t="str">
            <v>Family Medicine and Public Health</v>
          </cell>
          <cell r="D31" t="str">
            <v>NA</v>
          </cell>
          <cell r="F31" t="str">
            <v>Reyes</v>
          </cell>
          <cell r="G31" t="str">
            <v>MSP</v>
          </cell>
          <cell r="H31" t="str">
            <v>Active</v>
          </cell>
          <cell r="I31">
            <v>10375097</v>
          </cell>
          <cell r="J31" t="e">
            <v>#N/A</v>
          </cell>
          <cell r="K31" t="str">
            <v>Mignosa, Roger</v>
          </cell>
          <cell r="L31" t="str">
            <v>Mignosa</v>
          </cell>
          <cell r="M31" t="str">
            <v>Roger J</v>
          </cell>
          <cell r="N31">
            <v>44013</v>
          </cell>
          <cell r="O31">
            <v>44377</v>
          </cell>
          <cell r="P31" t="str">
            <v>0771</v>
          </cell>
          <cell r="Q31" t="str">
            <v>MSP</v>
          </cell>
          <cell r="R31">
            <v>40655916</v>
          </cell>
          <cell r="S31" t="e">
            <v>#REF!</v>
          </cell>
          <cell r="T31" t="str">
            <v/>
          </cell>
          <cell r="U31" t="str">
            <v>NA</v>
          </cell>
          <cell r="W31">
            <v>129200</v>
          </cell>
          <cell r="X31">
            <v>0.5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129200</v>
          </cell>
          <cell r="AD31">
            <v>0</v>
          </cell>
          <cell r="AE31">
            <v>0</v>
          </cell>
          <cell r="AF31">
            <v>129200</v>
          </cell>
          <cell r="AG31">
            <v>129200</v>
          </cell>
          <cell r="AH31">
            <v>0.5</v>
          </cell>
          <cell r="AI31">
            <v>64600</v>
          </cell>
          <cell r="AJ31">
            <v>0</v>
          </cell>
          <cell r="AK31"/>
          <cell r="AL31"/>
          <cell r="AO31"/>
          <cell r="AP31"/>
          <cell r="AQ31"/>
          <cell r="AS31">
            <v>64600</v>
          </cell>
          <cell r="AT31">
            <v>44013</v>
          </cell>
          <cell r="AU31">
            <v>44377</v>
          </cell>
          <cell r="AV31" t="str">
            <v>MSP with PNZ and PSZ</v>
          </cell>
          <cell r="AW31">
            <v>43955</v>
          </cell>
          <cell r="AX31" t="str">
            <v>Reyes, J.</v>
          </cell>
          <cell r="BD31" t="str">
            <v>D</v>
          </cell>
          <cell r="BF31" t="str">
            <v>Y</v>
          </cell>
          <cell r="BG31" t="str">
            <v>Sub 2</v>
          </cell>
          <cell r="BH31" t="str">
            <v>rmignosa@ucsd.edu</v>
          </cell>
          <cell r="BJ31">
            <v>0</v>
          </cell>
          <cell r="BK31">
            <v>30120</v>
          </cell>
          <cell r="BL31">
            <v>61.877394636015325</v>
          </cell>
          <cell r="BM31">
            <v>0</v>
          </cell>
          <cell r="BN31">
            <v>22</v>
          </cell>
          <cell r="BO31">
            <v>0</v>
          </cell>
        </row>
        <row r="32">
          <cell r="A32">
            <v>2021</v>
          </cell>
          <cell r="B32">
            <v>301</v>
          </cell>
          <cell r="C32" t="str">
            <v>Family Medicine and Public Health</v>
          </cell>
          <cell r="D32" t="str">
            <v>NA</v>
          </cell>
          <cell r="F32" t="str">
            <v>Reyes</v>
          </cell>
          <cell r="G32" t="str">
            <v>MSP</v>
          </cell>
          <cell r="I32">
            <v>10377619</v>
          </cell>
          <cell r="J32" t="e">
            <v>#N/A</v>
          </cell>
          <cell r="K32" t="str">
            <v>Hemp, James</v>
          </cell>
          <cell r="L32" t="str">
            <v>Hemp</v>
          </cell>
          <cell r="M32" t="str">
            <v>James</v>
          </cell>
          <cell r="N32">
            <v>43990</v>
          </cell>
          <cell r="O32">
            <v>44354</v>
          </cell>
          <cell r="P32" t="str">
            <v>0770</v>
          </cell>
          <cell r="Q32" t="str">
            <v>MSP</v>
          </cell>
          <cell r="R32">
            <v>40666766</v>
          </cell>
          <cell r="S32" t="e">
            <v>#REF!</v>
          </cell>
          <cell r="T32" t="str">
            <v/>
          </cell>
          <cell r="U32" t="str">
            <v>NA</v>
          </cell>
          <cell r="W32">
            <v>180600</v>
          </cell>
          <cell r="X32">
            <v>0.2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180600</v>
          </cell>
          <cell r="AD32">
            <v>77400</v>
          </cell>
          <cell r="AE32">
            <v>0</v>
          </cell>
          <cell r="AF32">
            <v>258000</v>
          </cell>
          <cell r="AG32">
            <v>258000</v>
          </cell>
          <cell r="AH32">
            <v>0.2</v>
          </cell>
          <cell r="AI32">
            <v>51600</v>
          </cell>
          <cell r="AJ32">
            <v>0</v>
          </cell>
          <cell r="AK32"/>
          <cell r="AL32"/>
          <cell r="AO32"/>
          <cell r="AP32"/>
          <cell r="AQ32"/>
          <cell r="AS32">
            <v>51600</v>
          </cell>
          <cell r="AT32">
            <v>43990</v>
          </cell>
          <cell r="AU32">
            <v>44354</v>
          </cell>
          <cell r="AV32" t="str">
            <v>MSP with PNZ and PSZ</v>
          </cell>
          <cell r="AW32">
            <v>43966</v>
          </cell>
          <cell r="AX32" t="str">
            <v>Reyes, J.</v>
          </cell>
          <cell r="BC32" t="str">
            <v>Incentive Pay Only</v>
          </cell>
          <cell r="BD32" t="str">
            <v>N</v>
          </cell>
          <cell r="BF32" t="str">
            <v>Y</v>
          </cell>
          <cell r="BG32" t="str">
            <v>Sub 2</v>
          </cell>
          <cell r="BH32" t="str">
            <v>hemp.james@scrippshealth.org</v>
          </cell>
          <cell r="BI32" t="str">
            <v>Incentive Pay Only - no REG/Timekeeping set-up</v>
          </cell>
          <cell r="BJ32">
            <v>0</v>
          </cell>
          <cell r="BL32">
            <v>86.494252873563212</v>
          </cell>
          <cell r="BM32">
            <v>37.068965517241381</v>
          </cell>
          <cell r="BN32">
            <v>0</v>
          </cell>
          <cell r="BO32">
            <v>0</v>
          </cell>
        </row>
        <row r="33">
          <cell r="A33">
            <v>2021</v>
          </cell>
          <cell r="B33">
            <v>303</v>
          </cell>
          <cell r="C33" t="str">
            <v>Medicine</v>
          </cell>
          <cell r="D33" t="str">
            <v>BMI</v>
          </cell>
          <cell r="E33" t="str">
            <v>311</v>
          </cell>
          <cell r="F33" t="str">
            <v>Tkebuchava</v>
          </cell>
          <cell r="G33" t="str">
            <v>MSP</v>
          </cell>
          <cell r="H33" t="str">
            <v>Active</v>
          </cell>
          <cell r="I33">
            <v>10359639</v>
          </cell>
          <cell r="J33" t="e">
            <v>#N/A</v>
          </cell>
          <cell r="K33" t="str">
            <v>Reynolds, Cindy Chang</v>
          </cell>
          <cell r="L33" t="str">
            <v>Reynolds</v>
          </cell>
          <cell r="M33" t="str">
            <v>Cindy Chang</v>
          </cell>
          <cell r="N33">
            <v>43922</v>
          </cell>
          <cell r="O33">
            <v>44286</v>
          </cell>
          <cell r="P33" t="str">
            <v>0772</v>
          </cell>
          <cell r="Q33" t="str">
            <v>MSP</v>
          </cell>
          <cell r="R33">
            <v>40643715</v>
          </cell>
          <cell r="S33" t="e">
            <v>#REF!</v>
          </cell>
          <cell r="T33" t="str">
            <v/>
          </cell>
          <cell r="U33" t="str">
            <v>NA</v>
          </cell>
          <cell r="W33">
            <v>92391</v>
          </cell>
          <cell r="X33">
            <v>0.25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92391</v>
          </cell>
          <cell r="AD33">
            <v>24609</v>
          </cell>
          <cell r="AE33">
            <v>0</v>
          </cell>
          <cell r="AF33">
            <v>117000</v>
          </cell>
          <cell r="AG33">
            <v>117000</v>
          </cell>
          <cell r="AH33">
            <v>0.25</v>
          </cell>
          <cell r="AI33">
            <v>29250</v>
          </cell>
          <cell r="AJ33">
            <v>0</v>
          </cell>
          <cell r="AK33"/>
          <cell r="AL33"/>
          <cell r="AO33"/>
          <cell r="AP33"/>
          <cell r="AQ33"/>
          <cell r="AS33">
            <v>29250</v>
          </cell>
          <cell r="AT33">
            <v>43922</v>
          </cell>
          <cell r="AU33">
            <v>44286</v>
          </cell>
          <cell r="AV33" t="str">
            <v>MSP with PNZ and PSZ</v>
          </cell>
          <cell r="AW33">
            <v>43846</v>
          </cell>
          <cell r="AX33" t="str">
            <v>Taylor, J.</v>
          </cell>
          <cell r="BC33" t="str">
            <v>MSP Renewal - 4/1/20 - ARC0269754</v>
          </cell>
          <cell r="BD33" t="str">
            <v>D</v>
          </cell>
          <cell r="BF33" t="str">
            <v>N</v>
          </cell>
          <cell r="BG33" t="str">
            <v>Sub 2</v>
          </cell>
          <cell r="BH33" t="str">
            <v>ccreynolds@ucsd.edu</v>
          </cell>
          <cell r="BJ33">
            <v>0</v>
          </cell>
          <cell r="BK33">
            <v>30316</v>
          </cell>
          <cell r="BL33">
            <v>44.248563218390807</v>
          </cell>
          <cell r="BM33">
            <v>11.785919540229886</v>
          </cell>
          <cell r="BN33">
            <v>0</v>
          </cell>
          <cell r="BO33">
            <v>0</v>
          </cell>
        </row>
        <row r="34">
          <cell r="A34">
            <v>2022</v>
          </cell>
          <cell r="B34">
            <v>303</v>
          </cell>
          <cell r="C34" t="str">
            <v>Medicine</v>
          </cell>
          <cell r="D34" t="str">
            <v>BMI</v>
          </cell>
          <cell r="E34" t="str">
            <v>312</v>
          </cell>
          <cell r="F34" t="str">
            <v>Tkebuchava</v>
          </cell>
          <cell r="G34" t="str">
            <v>MSP</v>
          </cell>
          <cell r="H34" t="str">
            <v>Active</v>
          </cell>
          <cell r="I34">
            <v>10371810</v>
          </cell>
          <cell r="J34" t="e">
            <v>#N/A</v>
          </cell>
          <cell r="K34" t="str">
            <v>Lopez, Nicole Elizabeth</v>
          </cell>
          <cell r="L34" t="str">
            <v>Lopez</v>
          </cell>
          <cell r="M34" t="str">
            <v>Nicole Elizabeth</v>
          </cell>
          <cell r="N34">
            <v>44044</v>
          </cell>
          <cell r="O34">
            <v>44408</v>
          </cell>
          <cell r="P34" t="str">
            <v>0771</v>
          </cell>
          <cell r="Q34" t="str">
            <v>MSP</v>
          </cell>
          <cell r="R34">
            <v>40654947</v>
          </cell>
          <cell r="S34" t="e">
            <v>#REF!</v>
          </cell>
          <cell r="T34" t="str">
            <v/>
          </cell>
          <cell r="U34" t="str">
            <v>NA</v>
          </cell>
          <cell r="W34">
            <v>203000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203000</v>
          </cell>
          <cell r="AD34">
            <v>87000</v>
          </cell>
          <cell r="AE34">
            <v>0</v>
          </cell>
          <cell r="AF34">
            <v>290000</v>
          </cell>
          <cell r="AG34">
            <v>290000</v>
          </cell>
          <cell r="AH34">
            <v>1</v>
          </cell>
          <cell r="AI34">
            <v>290000</v>
          </cell>
          <cell r="AJ34">
            <v>0</v>
          </cell>
          <cell r="AK34"/>
          <cell r="AL34"/>
          <cell r="AO34"/>
          <cell r="AP34"/>
          <cell r="AQ34"/>
          <cell r="AS34">
            <v>290000</v>
          </cell>
          <cell r="AT34">
            <v>44044</v>
          </cell>
          <cell r="AU34">
            <v>44408</v>
          </cell>
          <cell r="AV34" t="str">
            <v>MSP with PNZ and PSZ</v>
          </cell>
          <cell r="AW34">
            <v>44041</v>
          </cell>
          <cell r="BC34" t="str">
            <v>ARC0279500 - Renewal</v>
          </cell>
          <cell r="BD34" t="str">
            <v>N</v>
          </cell>
          <cell r="BE34" t="str">
            <v>Castillo</v>
          </cell>
          <cell r="BF34" t="str">
            <v>Y</v>
          </cell>
          <cell r="BG34"/>
          <cell r="BH34" t="str">
            <v>nelopez@ucsd.edu</v>
          </cell>
          <cell r="BJ34">
            <v>0</v>
          </cell>
          <cell r="BK34">
            <v>30316</v>
          </cell>
          <cell r="BL34">
            <v>97.222222222222229</v>
          </cell>
          <cell r="BM34">
            <v>41.666666666666664</v>
          </cell>
          <cell r="BO34"/>
        </row>
        <row r="35">
          <cell r="A35">
            <v>2021</v>
          </cell>
          <cell r="B35">
            <v>303</v>
          </cell>
          <cell r="C35" t="str">
            <v>Medicine</v>
          </cell>
          <cell r="D35" t="str">
            <v>CM</v>
          </cell>
          <cell r="F35" t="str">
            <v>Reyes</v>
          </cell>
          <cell r="G35" t="str">
            <v>MSP</v>
          </cell>
          <cell r="I35">
            <v>10069113</v>
          </cell>
          <cell r="J35" t="e">
            <v>#N/A</v>
          </cell>
          <cell r="K35" t="str">
            <v>Fejleh, Mohammad</v>
          </cell>
          <cell r="L35" t="str">
            <v>Fejleh</v>
          </cell>
          <cell r="M35" t="str">
            <v>Mohammad</v>
          </cell>
          <cell r="N35">
            <v>44013</v>
          </cell>
          <cell r="O35">
            <v>44377</v>
          </cell>
          <cell r="P35" t="str">
            <v>0772</v>
          </cell>
          <cell r="Q35" t="str">
            <v>MSP</v>
          </cell>
          <cell r="R35">
            <v>40713604</v>
          </cell>
          <cell r="S35" t="e">
            <v>#REF!</v>
          </cell>
          <cell r="T35" t="str">
            <v/>
          </cell>
          <cell r="U35" t="str">
            <v>NA</v>
          </cell>
          <cell r="W35">
            <v>91900</v>
          </cell>
          <cell r="X35">
            <v>0.87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91900</v>
          </cell>
          <cell r="AD35">
            <v>0</v>
          </cell>
          <cell r="AE35">
            <v>0</v>
          </cell>
          <cell r="AF35">
            <v>91900</v>
          </cell>
          <cell r="AG35">
            <v>91900</v>
          </cell>
          <cell r="AH35">
            <v>0.87</v>
          </cell>
          <cell r="AI35">
            <v>79953</v>
          </cell>
          <cell r="AJ35">
            <v>0</v>
          </cell>
          <cell r="AK35"/>
          <cell r="AL35"/>
          <cell r="AO35"/>
          <cell r="AP35"/>
          <cell r="AQ35"/>
          <cell r="AS35">
            <v>79953</v>
          </cell>
          <cell r="AT35">
            <v>44013</v>
          </cell>
          <cell r="AU35">
            <v>44377</v>
          </cell>
          <cell r="AV35" t="str">
            <v>MSP with PNZ and PSZ</v>
          </cell>
          <cell r="AW35">
            <v>43945</v>
          </cell>
          <cell r="AX35" t="str">
            <v>Reyes, J.</v>
          </cell>
          <cell r="BC35" t="str">
            <v>ARC0285531</v>
          </cell>
          <cell r="BD35" t="str">
            <v>N</v>
          </cell>
          <cell r="BF35" t="str">
            <v>Y</v>
          </cell>
          <cell r="BG35"/>
          <cell r="BJ35">
            <v>0</v>
          </cell>
          <cell r="BL35">
            <v>44.013409961685824</v>
          </cell>
          <cell r="BM35">
            <v>0</v>
          </cell>
          <cell r="BO35"/>
        </row>
        <row r="36">
          <cell r="A36">
            <v>2021</v>
          </cell>
          <cell r="B36">
            <v>303</v>
          </cell>
          <cell r="C36" t="str">
            <v>Medicine</v>
          </cell>
          <cell r="D36" t="str">
            <v>CM</v>
          </cell>
          <cell r="F36" t="str">
            <v>Reyes</v>
          </cell>
          <cell r="G36" t="str">
            <v>MSP</v>
          </cell>
          <cell r="H36" t="str">
            <v>Active</v>
          </cell>
          <cell r="I36">
            <v>10215166</v>
          </cell>
          <cell r="J36" t="e">
            <v>#N/A</v>
          </cell>
          <cell r="K36" t="str">
            <v>Torres Barba, David</v>
          </cell>
          <cell r="L36" t="str">
            <v>Torres Barba</v>
          </cell>
          <cell r="M36" t="str">
            <v>David</v>
          </cell>
          <cell r="N36">
            <v>44013</v>
          </cell>
          <cell r="O36">
            <v>44377</v>
          </cell>
          <cell r="P36" t="str">
            <v>0771</v>
          </cell>
          <cell r="Q36" t="str">
            <v>MSP</v>
          </cell>
          <cell r="R36">
            <v>40661039</v>
          </cell>
          <cell r="S36" t="e">
            <v>#REF!</v>
          </cell>
          <cell r="T36" t="str">
            <v/>
          </cell>
          <cell r="U36" t="str">
            <v>NA</v>
          </cell>
          <cell r="W36">
            <v>177500</v>
          </cell>
          <cell r="X36">
            <v>0.2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177500</v>
          </cell>
          <cell r="AD36">
            <v>0</v>
          </cell>
          <cell r="AE36">
            <v>0</v>
          </cell>
          <cell r="AF36">
            <v>177500</v>
          </cell>
          <cell r="AG36">
            <v>177500</v>
          </cell>
          <cell r="AH36">
            <v>0.2</v>
          </cell>
          <cell r="AI36">
            <v>35500</v>
          </cell>
          <cell r="AJ36">
            <v>0</v>
          </cell>
          <cell r="AK36"/>
          <cell r="AL36"/>
          <cell r="AO36"/>
          <cell r="AP36"/>
          <cell r="AQ36"/>
          <cell r="AS36">
            <v>35500</v>
          </cell>
          <cell r="AT36">
            <v>44013</v>
          </cell>
          <cell r="AU36">
            <v>44377</v>
          </cell>
          <cell r="AV36" t="str">
            <v>MSP without incentive</v>
          </cell>
          <cell r="AW36">
            <v>43961</v>
          </cell>
          <cell r="BD36" t="str">
            <v>X</v>
          </cell>
          <cell r="BF36" t="str">
            <v>Y</v>
          </cell>
          <cell r="BG36" t="str">
            <v>GME</v>
          </cell>
          <cell r="BH36" t="str">
            <v>dtorresbarba@ucsd.edu</v>
          </cell>
          <cell r="BJ36">
            <v>0</v>
          </cell>
          <cell r="BK36">
            <v>30302</v>
          </cell>
          <cell r="BL36">
            <v>85.009578544061299</v>
          </cell>
          <cell r="BM36">
            <v>0</v>
          </cell>
          <cell r="BO36"/>
        </row>
        <row r="37">
          <cell r="A37">
            <v>2021</v>
          </cell>
          <cell r="B37">
            <v>303</v>
          </cell>
          <cell r="C37" t="str">
            <v>Medicine</v>
          </cell>
          <cell r="D37" t="str">
            <v>CM</v>
          </cell>
          <cell r="F37" t="str">
            <v>Reyes</v>
          </cell>
          <cell r="G37" t="str">
            <v>MSP</v>
          </cell>
          <cell r="H37" t="str">
            <v>Active</v>
          </cell>
          <cell r="I37">
            <v>10358472</v>
          </cell>
          <cell r="J37" t="e">
            <v>#N/A</v>
          </cell>
          <cell r="K37" t="str">
            <v>Bui, Quan</v>
          </cell>
          <cell r="L37" t="str">
            <v>Bui</v>
          </cell>
          <cell r="M37" t="str">
            <v>Quan</v>
          </cell>
          <cell r="N37">
            <v>44013</v>
          </cell>
          <cell r="O37">
            <v>44377</v>
          </cell>
          <cell r="P37" t="str">
            <v>0771</v>
          </cell>
          <cell r="Q37" t="str">
            <v>MSP</v>
          </cell>
          <cell r="R37">
            <v>40644650</v>
          </cell>
          <cell r="S37" t="e">
            <v>#REF!</v>
          </cell>
          <cell r="T37" t="str">
            <v/>
          </cell>
          <cell r="U37" t="str">
            <v>NA</v>
          </cell>
          <cell r="W37">
            <v>177500</v>
          </cell>
          <cell r="X37">
            <v>0.2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177500</v>
          </cell>
          <cell r="AD37">
            <v>0</v>
          </cell>
          <cell r="AE37">
            <v>0</v>
          </cell>
          <cell r="AF37">
            <v>177500</v>
          </cell>
          <cell r="AG37">
            <v>177500</v>
          </cell>
          <cell r="AH37">
            <v>0.2</v>
          </cell>
          <cell r="AI37">
            <v>35500</v>
          </cell>
          <cell r="AJ37">
            <v>0</v>
          </cell>
          <cell r="AK37"/>
          <cell r="AL37"/>
          <cell r="AO37"/>
          <cell r="AP37"/>
          <cell r="AQ37"/>
          <cell r="AS37">
            <v>35500</v>
          </cell>
          <cell r="AT37">
            <v>44013</v>
          </cell>
          <cell r="AU37">
            <v>44377</v>
          </cell>
          <cell r="AV37" t="str">
            <v>MSP without incentive</v>
          </cell>
          <cell r="AW37">
            <v>43961</v>
          </cell>
          <cell r="AX37" t="str">
            <v>Reyes, J.</v>
          </cell>
          <cell r="BD37" t="str">
            <v>X</v>
          </cell>
          <cell r="BF37" t="str">
            <v>Y</v>
          </cell>
          <cell r="BG37" t="str">
            <v>GME</v>
          </cell>
          <cell r="BH37" t="str">
            <v>q3bui@ucsd.edu</v>
          </cell>
          <cell r="BJ37">
            <v>0</v>
          </cell>
          <cell r="BK37">
            <v>30302</v>
          </cell>
          <cell r="BL37">
            <v>85.009578544061299</v>
          </cell>
          <cell r="BM37">
            <v>0</v>
          </cell>
          <cell r="BO37"/>
        </row>
        <row r="38">
          <cell r="A38">
            <v>2021</v>
          </cell>
          <cell r="B38">
            <v>303</v>
          </cell>
          <cell r="C38" t="str">
            <v>Medicine</v>
          </cell>
          <cell r="D38" t="str">
            <v>CM</v>
          </cell>
          <cell r="F38" t="str">
            <v>Reyes</v>
          </cell>
          <cell r="G38" t="str">
            <v>MSP</v>
          </cell>
          <cell r="H38" t="str">
            <v>Active</v>
          </cell>
          <cell r="I38">
            <v>10358555</v>
          </cell>
          <cell r="J38" t="e">
            <v>#N/A</v>
          </cell>
          <cell r="K38" t="str">
            <v>Bhatia, Harpreet S</v>
          </cell>
          <cell r="L38" t="str">
            <v>Bhatia</v>
          </cell>
          <cell r="M38" t="str">
            <v>Harpreet</v>
          </cell>
          <cell r="N38">
            <v>44013</v>
          </cell>
          <cell r="O38">
            <v>44377</v>
          </cell>
          <cell r="P38" t="str">
            <v>0772</v>
          </cell>
          <cell r="Q38" t="str">
            <v>MSP</v>
          </cell>
          <cell r="R38">
            <v>40646340</v>
          </cell>
          <cell r="S38" t="e">
            <v>#REF!</v>
          </cell>
          <cell r="T38" t="str">
            <v/>
          </cell>
          <cell r="U38" t="str">
            <v>NA</v>
          </cell>
          <cell r="W38">
            <v>177500</v>
          </cell>
          <cell r="X38">
            <v>0.2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177500</v>
          </cell>
          <cell r="AD38">
            <v>0</v>
          </cell>
          <cell r="AE38">
            <v>0</v>
          </cell>
          <cell r="AF38">
            <v>177500</v>
          </cell>
          <cell r="AG38">
            <v>177500</v>
          </cell>
          <cell r="AH38">
            <v>0.2</v>
          </cell>
          <cell r="AI38">
            <v>35500</v>
          </cell>
          <cell r="AJ38">
            <v>0</v>
          </cell>
          <cell r="AK38"/>
          <cell r="AL38"/>
          <cell r="AO38"/>
          <cell r="AP38"/>
          <cell r="AQ38"/>
          <cell r="AS38">
            <v>35500</v>
          </cell>
          <cell r="AT38">
            <v>44013</v>
          </cell>
          <cell r="AU38">
            <v>44377</v>
          </cell>
          <cell r="AV38" t="str">
            <v>MSP without incentive</v>
          </cell>
          <cell r="AW38">
            <v>43961</v>
          </cell>
          <cell r="AX38" t="str">
            <v>Reyes, J.</v>
          </cell>
          <cell r="BD38" t="str">
            <v>X</v>
          </cell>
          <cell r="BF38" t="str">
            <v>Y</v>
          </cell>
          <cell r="BG38" t="str">
            <v>GME</v>
          </cell>
          <cell r="BH38" t="str">
            <v>hsbhatia@ucsd.edu</v>
          </cell>
          <cell r="BJ38">
            <v>0</v>
          </cell>
          <cell r="BK38">
            <v>30302</v>
          </cell>
          <cell r="BL38">
            <v>85.009578544061299</v>
          </cell>
          <cell r="BM38">
            <v>0</v>
          </cell>
          <cell r="BO38"/>
        </row>
        <row r="39">
          <cell r="A39">
            <v>2021</v>
          </cell>
          <cell r="B39">
            <v>303</v>
          </cell>
          <cell r="C39" t="str">
            <v>Medicine</v>
          </cell>
          <cell r="D39" t="str">
            <v>CM</v>
          </cell>
          <cell r="F39" t="str">
            <v>Reyes</v>
          </cell>
          <cell r="G39" t="str">
            <v>MSP</v>
          </cell>
          <cell r="H39" t="str">
            <v>Active</v>
          </cell>
          <cell r="I39">
            <v>10358575</v>
          </cell>
          <cell r="J39" t="e">
            <v>#N/A</v>
          </cell>
          <cell r="K39" t="str">
            <v>Almasoud, Abdullah</v>
          </cell>
          <cell r="L39" t="str">
            <v>Almasoud</v>
          </cell>
          <cell r="M39" t="str">
            <v>Abdullah</v>
          </cell>
          <cell r="N39">
            <v>44013</v>
          </cell>
          <cell r="O39">
            <v>44377</v>
          </cell>
          <cell r="P39" t="str">
            <v>0772</v>
          </cell>
          <cell r="Q39" t="str">
            <v>MSP</v>
          </cell>
          <cell r="R39">
            <v>40646362</v>
          </cell>
          <cell r="S39" t="e">
            <v>#REF!</v>
          </cell>
          <cell r="T39" t="str">
            <v/>
          </cell>
          <cell r="U39" t="str">
            <v>NA</v>
          </cell>
          <cell r="W39">
            <v>177500</v>
          </cell>
          <cell r="X39">
            <v>0.2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177500</v>
          </cell>
          <cell r="AD39">
            <v>0</v>
          </cell>
          <cell r="AE39">
            <v>0</v>
          </cell>
          <cell r="AF39">
            <v>177500</v>
          </cell>
          <cell r="AG39">
            <v>177500</v>
          </cell>
          <cell r="AH39">
            <v>0.2</v>
          </cell>
          <cell r="AI39">
            <v>35500</v>
          </cell>
          <cell r="AJ39">
            <v>0</v>
          </cell>
          <cell r="AK39"/>
          <cell r="AL39"/>
          <cell r="AO39"/>
          <cell r="AP39"/>
          <cell r="AQ39"/>
          <cell r="AS39">
            <v>35500</v>
          </cell>
          <cell r="AT39">
            <v>44013</v>
          </cell>
          <cell r="AU39">
            <v>44377</v>
          </cell>
          <cell r="AV39" t="str">
            <v>MSP without incentive</v>
          </cell>
          <cell r="AW39">
            <v>43961</v>
          </cell>
          <cell r="AX39" t="str">
            <v>Reyes, J.</v>
          </cell>
          <cell r="BD39" t="str">
            <v>X</v>
          </cell>
          <cell r="BF39" t="str">
            <v>Y</v>
          </cell>
          <cell r="BG39" t="str">
            <v>GME</v>
          </cell>
          <cell r="BH39" t="str">
            <v>aalmasoud@ucsd.edu</v>
          </cell>
          <cell r="BJ39">
            <v>0</v>
          </cell>
          <cell r="BK39">
            <v>30302</v>
          </cell>
          <cell r="BL39">
            <v>85.009578544061299</v>
          </cell>
          <cell r="BM39">
            <v>0</v>
          </cell>
          <cell r="BO39"/>
        </row>
        <row r="40">
          <cell r="A40">
            <v>2021</v>
          </cell>
          <cell r="B40">
            <v>303</v>
          </cell>
          <cell r="C40" t="str">
            <v>Medicine</v>
          </cell>
          <cell r="D40" t="str">
            <v>CM</v>
          </cell>
          <cell r="F40" t="str">
            <v>Reyes</v>
          </cell>
          <cell r="G40" t="str">
            <v>MSP</v>
          </cell>
          <cell r="H40" t="str">
            <v>Active</v>
          </cell>
          <cell r="I40">
            <v>10358576</v>
          </cell>
          <cell r="J40" t="e">
            <v>#N/A</v>
          </cell>
          <cell r="K40" t="str">
            <v>Hong, Kimberly N</v>
          </cell>
          <cell r="L40" t="str">
            <v>Hong</v>
          </cell>
          <cell r="M40" t="str">
            <v>Kimberly</v>
          </cell>
          <cell r="N40">
            <v>44013</v>
          </cell>
          <cell r="O40">
            <v>44377</v>
          </cell>
          <cell r="P40" t="str">
            <v>0772</v>
          </cell>
          <cell r="Q40" t="str">
            <v>MSP</v>
          </cell>
          <cell r="R40">
            <v>40646368</v>
          </cell>
          <cell r="S40" t="e">
            <v>#REF!</v>
          </cell>
          <cell r="T40" t="str">
            <v/>
          </cell>
          <cell r="U40" t="str">
            <v>NA</v>
          </cell>
          <cell r="W40">
            <v>91900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91900</v>
          </cell>
          <cell r="AD40">
            <v>15959</v>
          </cell>
          <cell r="AE40">
            <v>0</v>
          </cell>
          <cell r="AF40">
            <v>107859</v>
          </cell>
          <cell r="AG40">
            <v>107859</v>
          </cell>
          <cell r="AH40">
            <v>1</v>
          </cell>
          <cell r="AI40">
            <v>107859</v>
          </cell>
          <cell r="AJ40">
            <v>0</v>
          </cell>
          <cell r="AK40"/>
          <cell r="AL40"/>
          <cell r="AO40"/>
          <cell r="AP40"/>
          <cell r="AQ40"/>
          <cell r="AS40">
            <v>107859</v>
          </cell>
          <cell r="AT40">
            <v>44013</v>
          </cell>
          <cell r="AU40">
            <v>44377</v>
          </cell>
          <cell r="AV40" t="str">
            <v>MSP with PNZ and PSZ</v>
          </cell>
          <cell r="AW40">
            <v>43998</v>
          </cell>
          <cell r="AX40" t="str">
            <v>Reyes, J.</v>
          </cell>
          <cell r="BC40" t="str">
            <v>ARC0273404 / Revision: ARC0288289</v>
          </cell>
          <cell r="BD40" t="str">
            <v>M</v>
          </cell>
          <cell r="BF40" t="str">
            <v>Y</v>
          </cell>
          <cell r="BG40"/>
          <cell r="BH40" t="str">
            <v>knhong@ucsd.edu</v>
          </cell>
          <cell r="BJ40">
            <v>0</v>
          </cell>
          <cell r="BK40">
            <v>30330</v>
          </cell>
          <cell r="BL40">
            <v>44.013409961685824</v>
          </cell>
          <cell r="BM40">
            <v>7.6431992337164747</v>
          </cell>
          <cell r="BO40"/>
        </row>
        <row r="41">
          <cell r="A41">
            <v>2021</v>
          </cell>
          <cell r="B41">
            <v>303</v>
          </cell>
          <cell r="C41" t="str">
            <v>Medicine</v>
          </cell>
          <cell r="D41" t="str">
            <v>CM</v>
          </cell>
          <cell r="F41" t="str">
            <v>Reyes</v>
          </cell>
          <cell r="G41" t="str">
            <v>MSP</v>
          </cell>
          <cell r="H41" t="str">
            <v>Active</v>
          </cell>
          <cell r="I41">
            <v>10358612</v>
          </cell>
          <cell r="J41" t="e">
            <v>#N/A</v>
          </cell>
          <cell r="K41" t="str">
            <v>Bhatia, Prerana</v>
          </cell>
          <cell r="L41" t="str">
            <v>Bhatia</v>
          </cell>
          <cell r="M41" t="str">
            <v>Prerana</v>
          </cell>
          <cell r="N41">
            <v>44013</v>
          </cell>
          <cell r="O41">
            <v>44377</v>
          </cell>
          <cell r="P41" t="str">
            <v>0771</v>
          </cell>
          <cell r="Q41" t="str">
            <v>MSP</v>
          </cell>
          <cell r="R41">
            <v>40644725</v>
          </cell>
          <cell r="S41" t="e">
            <v>#REF!</v>
          </cell>
          <cell r="T41" t="str">
            <v/>
          </cell>
          <cell r="U41" t="str">
            <v>NA</v>
          </cell>
          <cell r="W41">
            <v>177500</v>
          </cell>
          <cell r="X41">
            <v>0.2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177500</v>
          </cell>
          <cell r="AD41">
            <v>0</v>
          </cell>
          <cell r="AE41">
            <v>0</v>
          </cell>
          <cell r="AF41">
            <v>177500</v>
          </cell>
          <cell r="AG41">
            <v>177500</v>
          </cell>
          <cell r="AH41">
            <v>0.2</v>
          </cell>
          <cell r="AI41">
            <v>35500</v>
          </cell>
          <cell r="AJ41">
            <v>0</v>
          </cell>
          <cell r="AK41"/>
          <cell r="AL41"/>
          <cell r="AO41"/>
          <cell r="AP41"/>
          <cell r="AQ41"/>
          <cell r="AS41">
            <v>35500</v>
          </cell>
          <cell r="AT41">
            <v>44013</v>
          </cell>
          <cell r="AU41">
            <v>44377</v>
          </cell>
          <cell r="AV41" t="str">
            <v>MSP without incentive</v>
          </cell>
          <cell r="AW41">
            <v>43961</v>
          </cell>
          <cell r="AX41" t="str">
            <v>Reyes, J.</v>
          </cell>
          <cell r="BD41" t="str">
            <v>X</v>
          </cell>
          <cell r="BF41" t="str">
            <v>Y</v>
          </cell>
          <cell r="BG41" t="str">
            <v>GME</v>
          </cell>
          <cell r="BH41" t="str">
            <v>p3bhatia@ucsd.edu</v>
          </cell>
          <cell r="BJ41">
            <v>0</v>
          </cell>
          <cell r="BK41">
            <v>30302</v>
          </cell>
          <cell r="BL41">
            <v>85.009578544061299</v>
          </cell>
          <cell r="BM41">
            <v>0</v>
          </cell>
          <cell r="BO41"/>
        </row>
        <row r="42">
          <cell r="A42">
            <v>2021</v>
          </cell>
          <cell r="B42">
            <v>303</v>
          </cell>
          <cell r="C42" t="str">
            <v>Medicine</v>
          </cell>
          <cell r="D42" t="str">
            <v>CM</v>
          </cell>
          <cell r="F42" t="str">
            <v>Reyes</v>
          </cell>
          <cell r="G42" t="str">
            <v>MSP</v>
          </cell>
          <cell r="H42" t="str">
            <v>Active</v>
          </cell>
          <cell r="I42">
            <v>10358668</v>
          </cell>
          <cell r="J42" t="e">
            <v>#N/A</v>
          </cell>
          <cell r="K42" t="str">
            <v>Duong, Thao</v>
          </cell>
          <cell r="L42" t="str">
            <v>Duong</v>
          </cell>
          <cell r="M42" t="str">
            <v>Thao</v>
          </cell>
          <cell r="N42">
            <v>44013</v>
          </cell>
          <cell r="O42">
            <v>44377</v>
          </cell>
          <cell r="P42" t="str">
            <v>0772</v>
          </cell>
          <cell r="Q42" t="str">
            <v>MSP</v>
          </cell>
          <cell r="R42">
            <v>40644781</v>
          </cell>
          <cell r="S42" t="e">
            <v>#REF!</v>
          </cell>
          <cell r="T42" t="str">
            <v/>
          </cell>
          <cell r="U42" t="str">
            <v>NA</v>
          </cell>
          <cell r="W42">
            <v>177500</v>
          </cell>
          <cell r="X42">
            <v>0.2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177500</v>
          </cell>
          <cell r="AD42">
            <v>0</v>
          </cell>
          <cell r="AE42">
            <v>0</v>
          </cell>
          <cell r="AF42">
            <v>177500</v>
          </cell>
          <cell r="AG42">
            <v>177500</v>
          </cell>
          <cell r="AH42">
            <v>0.2</v>
          </cell>
          <cell r="AI42">
            <v>35500</v>
          </cell>
          <cell r="AJ42">
            <v>0</v>
          </cell>
          <cell r="AK42"/>
          <cell r="AL42"/>
          <cell r="AO42"/>
          <cell r="AP42"/>
          <cell r="AQ42"/>
          <cell r="AS42">
            <v>35500</v>
          </cell>
          <cell r="AT42">
            <v>44013</v>
          </cell>
          <cell r="AU42">
            <v>44377</v>
          </cell>
          <cell r="AV42" t="str">
            <v>MSP without incentive</v>
          </cell>
          <cell r="AW42">
            <v>44001</v>
          </cell>
          <cell r="AX42" t="str">
            <v>Reyes, J.</v>
          </cell>
          <cell r="BC42" t="str">
            <v>Auto-termed emailed SM</v>
          </cell>
          <cell r="BD42" t="str">
            <v>M</v>
          </cell>
          <cell r="BF42" t="str">
            <v>Y</v>
          </cell>
          <cell r="BG42" t="str">
            <v>GME</v>
          </cell>
          <cell r="BH42" t="str">
            <v>ttd032@ucsd.edu</v>
          </cell>
          <cell r="BJ42">
            <v>0</v>
          </cell>
          <cell r="BK42">
            <v>30302</v>
          </cell>
          <cell r="BL42">
            <v>85.009578544061299</v>
          </cell>
          <cell r="BM42">
            <v>0</v>
          </cell>
          <cell r="BO42"/>
        </row>
        <row r="43">
          <cell r="A43">
            <v>2021</v>
          </cell>
          <cell r="B43">
            <v>303</v>
          </cell>
          <cell r="C43" t="str">
            <v>Medicine</v>
          </cell>
          <cell r="D43" t="str">
            <v>CM</v>
          </cell>
          <cell r="F43" t="str">
            <v>Reyes</v>
          </cell>
          <cell r="G43" t="str">
            <v>MSP</v>
          </cell>
          <cell r="H43" t="str">
            <v>Active</v>
          </cell>
          <cell r="I43">
            <v>10359656</v>
          </cell>
          <cell r="J43" t="e">
            <v>#N/A</v>
          </cell>
          <cell r="K43" t="str">
            <v>Walters, Daniel</v>
          </cell>
          <cell r="L43" t="str">
            <v>Walters</v>
          </cell>
          <cell r="M43" t="str">
            <v>Daniel</v>
          </cell>
          <cell r="N43">
            <v>44013</v>
          </cell>
          <cell r="O43">
            <v>44377</v>
          </cell>
          <cell r="P43" t="str">
            <v>0770</v>
          </cell>
          <cell r="Q43" t="str">
            <v>MSP</v>
          </cell>
          <cell r="R43">
            <v>40643700</v>
          </cell>
          <cell r="S43" t="e">
            <v>#REF!</v>
          </cell>
          <cell r="T43" t="str">
            <v/>
          </cell>
          <cell r="U43" t="str">
            <v>NA</v>
          </cell>
          <cell r="W43">
            <v>210000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210000</v>
          </cell>
          <cell r="AD43">
            <v>90000</v>
          </cell>
          <cell r="AE43">
            <v>0</v>
          </cell>
          <cell r="AF43">
            <v>300000</v>
          </cell>
          <cell r="AG43">
            <v>300000</v>
          </cell>
          <cell r="AH43">
            <v>1</v>
          </cell>
          <cell r="AI43">
            <v>300000</v>
          </cell>
          <cell r="AJ43">
            <v>0</v>
          </cell>
          <cell r="AK43"/>
          <cell r="AL43"/>
          <cell r="AO43"/>
          <cell r="AP43"/>
          <cell r="AQ43"/>
          <cell r="AS43">
            <v>300000</v>
          </cell>
          <cell r="AT43">
            <v>44013</v>
          </cell>
          <cell r="AU43">
            <v>44377</v>
          </cell>
          <cell r="AV43" t="str">
            <v>MSP with PNZ and PSZ</v>
          </cell>
          <cell r="AW43">
            <v>43997</v>
          </cell>
          <cell r="AX43" t="str">
            <v>Reyes, J.</v>
          </cell>
          <cell r="BC43" t="str">
            <v>ARC0273597</v>
          </cell>
          <cell r="BD43" t="str">
            <v>M</v>
          </cell>
          <cell r="BF43" t="str">
            <v>Y</v>
          </cell>
          <cell r="BG43"/>
          <cell r="BH43" t="str">
            <v>dcwalters@ucsd.edu</v>
          </cell>
          <cell r="BI43" t="str">
            <v>Exception: sub 2, dept to submit PNZ/PSZ requests</v>
          </cell>
          <cell r="BJ43">
            <v>0</v>
          </cell>
          <cell r="BK43">
            <v>30330</v>
          </cell>
          <cell r="BL43">
            <v>100.57471264367815</v>
          </cell>
          <cell r="BM43">
            <v>43.103448275862071</v>
          </cell>
          <cell r="BO43"/>
        </row>
        <row r="44">
          <cell r="A44">
            <v>2021</v>
          </cell>
          <cell r="B44">
            <v>303</v>
          </cell>
          <cell r="C44" t="str">
            <v>Medicine</v>
          </cell>
          <cell r="D44" t="str">
            <v>CM</v>
          </cell>
          <cell r="F44" t="str">
            <v>Reyes</v>
          </cell>
          <cell r="G44" t="str">
            <v>MSP</v>
          </cell>
          <cell r="H44" t="str">
            <v>Active</v>
          </cell>
          <cell r="I44">
            <v>10360421</v>
          </cell>
          <cell r="J44" t="e">
            <v>#N/A</v>
          </cell>
          <cell r="K44" t="str">
            <v>Duran, Jason</v>
          </cell>
          <cell r="L44" t="str">
            <v>Duran</v>
          </cell>
          <cell r="M44" t="str">
            <v>Jason</v>
          </cell>
          <cell r="N44">
            <v>44013</v>
          </cell>
          <cell r="O44">
            <v>44377</v>
          </cell>
          <cell r="P44" t="str">
            <v>0772</v>
          </cell>
          <cell r="Q44" t="str">
            <v>MSP</v>
          </cell>
          <cell r="R44">
            <v>40644081</v>
          </cell>
          <cell r="S44" t="e">
            <v>#REF!</v>
          </cell>
          <cell r="T44" t="str">
            <v/>
          </cell>
          <cell r="U44" t="str">
            <v>NA</v>
          </cell>
          <cell r="W44">
            <v>177500</v>
          </cell>
          <cell r="X44">
            <v>0.2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177500</v>
          </cell>
          <cell r="AD44">
            <v>0</v>
          </cell>
          <cell r="AE44">
            <v>0</v>
          </cell>
          <cell r="AF44">
            <v>177500</v>
          </cell>
          <cell r="AG44">
            <v>177500</v>
          </cell>
          <cell r="AH44">
            <v>0.2</v>
          </cell>
          <cell r="AI44">
            <v>35500</v>
          </cell>
          <cell r="AJ44">
            <v>0</v>
          </cell>
          <cell r="AK44"/>
          <cell r="AL44"/>
          <cell r="AO44"/>
          <cell r="AP44"/>
          <cell r="AQ44"/>
          <cell r="AS44">
            <v>35500</v>
          </cell>
          <cell r="AT44">
            <v>44013</v>
          </cell>
          <cell r="AU44">
            <v>44377</v>
          </cell>
          <cell r="AV44" t="str">
            <v>MSP without incentive</v>
          </cell>
          <cell r="AW44">
            <v>43961</v>
          </cell>
          <cell r="AX44" t="str">
            <v>Reyes, J.</v>
          </cell>
          <cell r="BD44" t="str">
            <v>X</v>
          </cell>
          <cell r="BF44" t="str">
            <v>Y</v>
          </cell>
          <cell r="BG44" t="str">
            <v>GME</v>
          </cell>
          <cell r="BH44" t="str">
            <v>jaduran@ucsd.edu</v>
          </cell>
          <cell r="BJ44">
            <v>0</v>
          </cell>
          <cell r="BK44">
            <v>30302</v>
          </cell>
          <cell r="BL44">
            <v>85.009578544061299</v>
          </cell>
          <cell r="BM44">
            <v>0</v>
          </cell>
          <cell r="BO44"/>
        </row>
        <row r="45">
          <cell r="A45">
            <v>2021</v>
          </cell>
          <cell r="B45">
            <v>303</v>
          </cell>
          <cell r="C45" t="str">
            <v>Medicine</v>
          </cell>
          <cell r="D45" t="str">
            <v>CM</v>
          </cell>
          <cell r="F45" t="str">
            <v>Reyes</v>
          </cell>
          <cell r="G45" t="str">
            <v>MSP</v>
          </cell>
          <cell r="H45" t="str">
            <v>Active</v>
          </cell>
          <cell r="I45">
            <v>10360429</v>
          </cell>
          <cell r="J45" t="e">
            <v>#N/A</v>
          </cell>
          <cell r="K45" t="str">
            <v>Hang, Calvin</v>
          </cell>
          <cell r="L45" t="str">
            <v>Hang</v>
          </cell>
          <cell r="M45" t="str">
            <v>Calvin</v>
          </cell>
          <cell r="N45">
            <v>44013</v>
          </cell>
          <cell r="O45">
            <v>44377</v>
          </cell>
          <cell r="P45" t="str">
            <v>0771</v>
          </cell>
          <cell r="Q45" t="str">
            <v>MSP</v>
          </cell>
          <cell r="R45">
            <v>40644100</v>
          </cell>
          <cell r="S45" t="e">
            <v>#REF!</v>
          </cell>
          <cell r="T45" t="str">
            <v/>
          </cell>
          <cell r="U45" t="str">
            <v>NA</v>
          </cell>
          <cell r="W45">
            <v>177500</v>
          </cell>
          <cell r="X45">
            <v>0.2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177500</v>
          </cell>
          <cell r="AD45">
            <v>0</v>
          </cell>
          <cell r="AE45">
            <v>0</v>
          </cell>
          <cell r="AF45">
            <v>177500</v>
          </cell>
          <cell r="AG45">
            <v>177500</v>
          </cell>
          <cell r="AH45">
            <v>0.2</v>
          </cell>
          <cell r="AI45">
            <v>35500</v>
          </cell>
          <cell r="AJ45">
            <v>0</v>
          </cell>
          <cell r="AK45"/>
          <cell r="AL45"/>
          <cell r="AO45"/>
          <cell r="AP45"/>
          <cell r="AQ45"/>
          <cell r="AS45">
            <v>35500</v>
          </cell>
          <cell r="AT45">
            <v>44013</v>
          </cell>
          <cell r="AU45">
            <v>44377</v>
          </cell>
          <cell r="AV45" t="str">
            <v>MSP without incentive</v>
          </cell>
          <cell r="AW45">
            <v>43961</v>
          </cell>
          <cell r="AX45" t="str">
            <v>Reyes, J.</v>
          </cell>
          <cell r="BC45" t="str">
            <v>ARC0273660</v>
          </cell>
          <cell r="BD45" t="str">
            <v>X</v>
          </cell>
          <cell r="BF45" t="str">
            <v>Y</v>
          </cell>
          <cell r="BG45" t="str">
            <v>Sub 2</v>
          </cell>
          <cell r="BH45" t="str">
            <v>cahang@ucsd.edu</v>
          </cell>
          <cell r="BJ45">
            <v>0</v>
          </cell>
          <cell r="BK45">
            <v>30302</v>
          </cell>
          <cell r="BL45">
            <v>85.009578544061299</v>
          </cell>
          <cell r="BM45">
            <v>0</v>
          </cell>
          <cell r="BN45">
            <v>0</v>
          </cell>
          <cell r="BO45">
            <v>0</v>
          </cell>
        </row>
        <row r="46">
          <cell r="A46">
            <v>2021</v>
          </cell>
          <cell r="B46">
            <v>303</v>
          </cell>
          <cell r="C46" t="str">
            <v>Medicine</v>
          </cell>
          <cell r="D46" t="str">
            <v>CM</v>
          </cell>
          <cell r="F46" t="str">
            <v>Reyes</v>
          </cell>
          <cell r="G46" t="str">
            <v>MSP</v>
          </cell>
          <cell r="H46" t="str">
            <v>Active</v>
          </cell>
          <cell r="I46">
            <v>10363665</v>
          </cell>
          <cell r="J46" t="e">
            <v>#N/A</v>
          </cell>
          <cell r="K46" t="str">
            <v>Glassmoyer, Lauren Michell</v>
          </cell>
          <cell r="L46" t="str">
            <v>Glassmoyer</v>
          </cell>
          <cell r="M46" t="str">
            <v>Lauren Michell</v>
          </cell>
          <cell r="N46">
            <v>44013</v>
          </cell>
          <cell r="O46">
            <v>44377</v>
          </cell>
          <cell r="P46" t="str">
            <v>0771</v>
          </cell>
          <cell r="Q46" t="str">
            <v>MSP</v>
          </cell>
          <cell r="R46">
            <v>40660830</v>
          </cell>
          <cell r="S46" t="e">
            <v>#REF!</v>
          </cell>
          <cell r="T46" t="str">
            <v/>
          </cell>
          <cell r="U46" t="str">
            <v>NA</v>
          </cell>
          <cell r="W46">
            <v>177500</v>
          </cell>
          <cell r="X46">
            <v>0.2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177500</v>
          </cell>
          <cell r="AD46">
            <v>0</v>
          </cell>
          <cell r="AE46">
            <v>0</v>
          </cell>
          <cell r="AF46">
            <v>177500</v>
          </cell>
          <cell r="AG46">
            <v>177500</v>
          </cell>
          <cell r="AH46">
            <v>0.2</v>
          </cell>
          <cell r="AI46">
            <v>35500</v>
          </cell>
          <cell r="AJ46">
            <v>0</v>
          </cell>
          <cell r="AK46"/>
          <cell r="AL46"/>
          <cell r="AO46"/>
          <cell r="AP46"/>
          <cell r="AQ46"/>
          <cell r="AS46">
            <v>35500</v>
          </cell>
          <cell r="AT46">
            <v>44013</v>
          </cell>
          <cell r="AU46">
            <v>44377</v>
          </cell>
          <cell r="AV46" t="str">
            <v>MSP without incentive</v>
          </cell>
          <cell r="AW46">
            <v>43999</v>
          </cell>
          <cell r="AX46" t="str">
            <v>Reyes, J.</v>
          </cell>
          <cell r="BC46" t="str">
            <v>ARC0273648</v>
          </cell>
          <cell r="BD46" t="str">
            <v>X</v>
          </cell>
          <cell r="BF46" t="str">
            <v>Y</v>
          </cell>
          <cell r="BG46" t="str">
            <v>Sub 2</v>
          </cell>
          <cell r="BH46" t="str">
            <v>lglassmoyer@ucsd.edu</v>
          </cell>
          <cell r="BJ46">
            <v>0</v>
          </cell>
          <cell r="BK46">
            <v>30302</v>
          </cell>
          <cell r="BL46">
            <v>85.009578544061299</v>
          </cell>
          <cell r="BM46">
            <v>0</v>
          </cell>
          <cell r="BN46">
            <v>0</v>
          </cell>
          <cell r="BO46">
            <v>0</v>
          </cell>
        </row>
        <row r="47">
          <cell r="A47">
            <v>2021</v>
          </cell>
          <cell r="B47">
            <v>303</v>
          </cell>
          <cell r="C47" t="str">
            <v>Medicine</v>
          </cell>
          <cell r="D47" t="str">
            <v>CM</v>
          </cell>
          <cell r="F47" t="str">
            <v>Reyes</v>
          </cell>
          <cell r="G47" t="str">
            <v>MSP</v>
          </cell>
          <cell r="H47" t="str">
            <v>Active</v>
          </cell>
          <cell r="I47">
            <v>10365028</v>
          </cell>
          <cell r="J47" t="e">
            <v>#N/A</v>
          </cell>
          <cell r="K47" t="str">
            <v>Prohaska, Thomas</v>
          </cell>
          <cell r="L47" t="str">
            <v>Prohaska</v>
          </cell>
          <cell r="M47" t="str">
            <v>Thomas</v>
          </cell>
          <cell r="N47">
            <v>44013</v>
          </cell>
          <cell r="O47">
            <v>44377</v>
          </cell>
          <cell r="P47" t="str">
            <v>0771</v>
          </cell>
          <cell r="Q47" t="str">
            <v>MSP</v>
          </cell>
          <cell r="R47">
            <v>40657744</v>
          </cell>
          <cell r="S47" t="e">
            <v>#REF!</v>
          </cell>
          <cell r="T47" t="str">
            <v/>
          </cell>
          <cell r="U47" t="str">
            <v>NA</v>
          </cell>
          <cell r="W47">
            <v>177500</v>
          </cell>
          <cell r="X47">
            <v>0.2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177500</v>
          </cell>
          <cell r="AD47">
            <v>0</v>
          </cell>
          <cell r="AE47">
            <v>0</v>
          </cell>
          <cell r="AF47">
            <v>177500</v>
          </cell>
          <cell r="AG47">
            <v>177500</v>
          </cell>
          <cell r="AH47">
            <v>0.2</v>
          </cell>
          <cell r="AI47">
            <v>35500</v>
          </cell>
          <cell r="AJ47">
            <v>0</v>
          </cell>
          <cell r="AK47"/>
          <cell r="AL47"/>
          <cell r="AO47"/>
          <cell r="AP47"/>
          <cell r="AQ47"/>
          <cell r="AS47">
            <v>35500</v>
          </cell>
          <cell r="AT47">
            <v>44013</v>
          </cell>
          <cell r="AU47">
            <v>44377</v>
          </cell>
          <cell r="AV47" t="str">
            <v>MSP without incentive</v>
          </cell>
          <cell r="AW47">
            <v>44006</v>
          </cell>
          <cell r="AX47" t="str">
            <v>Reyes, J.</v>
          </cell>
          <cell r="BD47" t="str">
            <v>X</v>
          </cell>
          <cell r="BF47" t="str">
            <v>Y</v>
          </cell>
          <cell r="BG47" t="str">
            <v>Sub 2</v>
          </cell>
          <cell r="BH47" t="str">
            <v>tprohaska@ucsd.edu</v>
          </cell>
          <cell r="BJ47">
            <v>0</v>
          </cell>
          <cell r="BK47">
            <v>30302</v>
          </cell>
          <cell r="BL47">
            <v>85.009578544061299</v>
          </cell>
          <cell r="BM47">
            <v>0</v>
          </cell>
          <cell r="BN47">
            <v>0</v>
          </cell>
          <cell r="BO47">
            <v>0</v>
          </cell>
        </row>
        <row r="48">
          <cell r="A48">
            <v>2021</v>
          </cell>
          <cell r="B48">
            <v>303</v>
          </cell>
          <cell r="C48" t="str">
            <v>Medicine</v>
          </cell>
          <cell r="D48" t="str">
            <v>CM</v>
          </cell>
          <cell r="F48" t="str">
            <v>Reyes</v>
          </cell>
          <cell r="G48" t="str">
            <v>MSP</v>
          </cell>
          <cell r="H48" t="str">
            <v>Active</v>
          </cell>
          <cell r="I48">
            <v>10365302</v>
          </cell>
          <cell r="J48" t="e">
            <v>#N/A</v>
          </cell>
          <cell r="K48" t="str">
            <v>Govea, Alayn</v>
          </cell>
          <cell r="L48" t="str">
            <v>Govea</v>
          </cell>
          <cell r="M48" t="str">
            <v>Alayn</v>
          </cell>
          <cell r="N48">
            <v>44013</v>
          </cell>
          <cell r="O48">
            <v>44377</v>
          </cell>
          <cell r="P48" t="str">
            <v>0772</v>
          </cell>
          <cell r="Q48" t="str">
            <v>MSP</v>
          </cell>
          <cell r="R48">
            <v>40661825</v>
          </cell>
          <cell r="S48" t="e">
            <v>#REF!</v>
          </cell>
          <cell r="T48" t="str">
            <v/>
          </cell>
          <cell r="U48" t="str">
            <v>NA</v>
          </cell>
          <cell r="W48">
            <v>177500</v>
          </cell>
          <cell r="X48">
            <v>0.2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177500</v>
          </cell>
          <cell r="AD48">
            <v>0</v>
          </cell>
          <cell r="AE48">
            <v>0</v>
          </cell>
          <cell r="AF48">
            <v>177500</v>
          </cell>
          <cell r="AG48">
            <v>177500</v>
          </cell>
          <cell r="AH48">
            <v>0.2</v>
          </cell>
          <cell r="AI48">
            <v>35500</v>
          </cell>
          <cell r="AJ48">
            <v>0</v>
          </cell>
          <cell r="AK48"/>
          <cell r="AL48"/>
          <cell r="AO48"/>
          <cell r="AP48"/>
          <cell r="AQ48"/>
          <cell r="AS48">
            <v>35500</v>
          </cell>
          <cell r="AT48">
            <v>44013</v>
          </cell>
          <cell r="AU48">
            <v>44377</v>
          </cell>
          <cell r="AV48" t="str">
            <v>MSP without incentive</v>
          </cell>
          <cell r="AW48">
            <v>43961</v>
          </cell>
          <cell r="AX48" t="str">
            <v>Reyes, J.</v>
          </cell>
          <cell r="BD48" t="str">
            <v>X</v>
          </cell>
          <cell r="BF48" t="str">
            <v>Y</v>
          </cell>
          <cell r="BG48" t="str">
            <v>GME</v>
          </cell>
          <cell r="BH48" t="str">
            <v>algovea@ucsd.edu</v>
          </cell>
          <cell r="BJ48">
            <v>0</v>
          </cell>
          <cell r="BK48">
            <v>30302</v>
          </cell>
          <cell r="BL48">
            <v>85.009578544061299</v>
          </cell>
          <cell r="BM48">
            <v>0</v>
          </cell>
          <cell r="BO48"/>
        </row>
        <row r="49">
          <cell r="A49">
            <v>2021</v>
          </cell>
          <cell r="B49">
            <v>303</v>
          </cell>
          <cell r="C49" t="str">
            <v>Medicine</v>
          </cell>
          <cell r="D49" t="str">
            <v>CM</v>
          </cell>
          <cell r="F49" t="str">
            <v>Reyes</v>
          </cell>
          <cell r="G49" t="str">
            <v>MSP</v>
          </cell>
          <cell r="H49" t="str">
            <v>Active</v>
          </cell>
          <cell r="I49">
            <v>10366437</v>
          </cell>
          <cell r="J49" t="e">
            <v>#N/A</v>
          </cell>
          <cell r="K49" t="str">
            <v>Yeang, Calvin</v>
          </cell>
          <cell r="L49" t="str">
            <v>Yeang</v>
          </cell>
          <cell r="M49" t="str">
            <v>Calvin</v>
          </cell>
          <cell r="N49">
            <v>44013</v>
          </cell>
          <cell r="O49">
            <v>44377</v>
          </cell>
          <cell r="P49" t="str">
            <v>0772</v>
          </cell>
          <cell r="Q49" t="str">
            <v>MSP</v>
          </cell>
          <cell r="R49">
            <v>40662188</v>
          </cell>
          <cell r="S49" t="e">
            <v>#REF!</v>
          </cell>
          <cell r="T49" t="str">
            <v/>
          </cell>
          <cell r="U49" t="str">
            <v>NA</v>
          </cell>
          <cell r="W49">
            <v>122500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122500</v>
          </cell>
          <cell r="AD49">
            <v>52500</v>
          </cell>
          <cell r="AE49">
            <v>0</v>
          </cell>
          <cell r="AF49">
            <v>175000</v>
          </cell>
          <cell r="AG49">
            <v>175000</v>
          </cell>
          <cell r="AH49">
            <v>1</v>
          </cell>
          <cell r="AI49">
            <v>175000</v>
          </cell>
          <cell r="AJ49">
            <v>0</v>
          </cell>
          <cell r="AK49"/>
          <cell r="AL49"/>
          <cell r="AO49"/>
          <cell r="AP49"/>
          <cell r="AQ49"/>
          <cell r="AS49">
            <v>175000</v>
          </cell>
          <cell r="AT49">
            <v>44013</v>
          </cell>
          <cell r="AU49">
            <v>44377</v>
          </cell>
          <cell r="AV49" t="str">
            <v>MSP with PNZ and PSZ</v>
          </cell>
          <cell r="AW49"/>
          <cell r="AX49" t="str">
            <v>Reyes, J.</v>
          </cell>
          <cell r="BC49" t="str">
            <v>ARC0273416</v>
          </cell>
          <cell r="BD49" t="str">
            <v>M</v>
          </cell>
          <cell r="BF49" t="str">
            <v>Y</v>
          </cell>
          <cell r="BG49"/>
          <cell r="BH49" t="str">
            <v>cyeang@ucsd.edu</v>
          </cell>
          <cell r="BJ49">
            <v>0</v>
          </cell>
          <cell r="BK49">
            <v>30330</v>
          </cell>
          <cell r="BL49">
            <v>58.668582375478927</v>
          </cell>
          <cell r="BM49">
            <v>25.143678160919539</v>
          </cell>
          <cell r="BO49"/>
        </row>
        <row r="50">
          <cell r="A50">
            <v>2021</v>
          </cell>
          <cell r="B50">
            <v>303</v>
          </cell>
          <cell r="C50" t="str">
            <v>Medicine</v>
          </cell>
          <cell r="D50" t="str">
            <v>CM</v>
          </cell>
          <cell r="F50" t="str">
            <v>Reyes</v>
          </cell>
          <cell r="G50" t="str">
            <v>MSP</v>
          </cell>
          <cell r="H50" t="str">
            <v>Active</v>
          </cell>
          <cell r="I50">
            <v>10366712</v>
          </cell>
          <cell r="J50" t="e">
            <v>#N/A</v>
          </cell>
          <cell r="K50" t="str">
            <v>Smitson, Christopher</v>
          </cell>
          <cell r="L50" t="str">
            <v>Smitson</v>
          </cell>
          <cell r="M50" t="str">
            <v>Christopher</v>
          </cell>
          <cell r="N50">
            <v>44013</v>
          </cell>
          <cell r="O50">
            <v>44377</v>
          </cell>
          <cell r="P50" t="str">
            <v>0772</v>
          </cell>
          <cell r="Q50" t="str">
            <v>MSP</v>
          </cell>
          <cell r="R50">
            <v>40659731</v>
          </cell>
          <cell r="S50" t="e">
            <v>#REF!</v>
          </cell>
          <cell r="T50" t="str">
            <v/>
          </cell>
          <cell r="U50" t="str">
            <v>NA</v>
          </cell>
          <cell r="W50">
            <v>177500</v>
          </cell>
          <cell r="X50">
            <v>0.2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177500</v>
          </cell>
          <cell r="AD50">
            <v>0</v>
          </cell>
          <cell r="AE50">
            <v>0</v>
          </cell>
          <cell r="AF50">
            <v>177500</v>
          </cell>
          <cell r="AG50">
            <v>177500</v>
          </cell>
          <cell r="AH50">
            <v>0.2</v>
          </cell>
          <cell r="AI50">
            <v>35500</v>
          </cell>
          <cell r="AJ50">
            <v>0</v>
          </cell>
          <cell r="AK50"/>
          <cell r="AL50"/>
          <cell r="AO50"/>
          <cell r="AP50"/>
          <cell r="AQ50"/>
          <cell r="AS50">
            <v>35500</v>
          </cell>
          <cell r="AT50">
            <v>44013</v>
          </cell>
          <cell r="AU50">
            <v>44377</v>
          </cell>
          <cell r="AV50" t="str">
            <v>MSP without incentive</v>
          </cell>
          <cell r="AW50">
            <v>43999</v>
          </cell>
          <cell r="AX50" t="str">
            <v>Reyes, J.</v>
          </cell>
          <cell r="BD50" t="str">
            <v>X</v>
          </cell>
          <cell r="BF50" t="str">
            <v>Y</v>
          </cell>
          <cell r="BG50" t="str">
            <v>Sub 2</v>
          </cell>
          <cell r="BH50" t="str">
            <v>csmitson@ucsd.edu</v>
          </cell>
          <cell r="BJ50">
            <v>0</v>
          </cell>
          <cell r="BK50">
            <v>30302</v>
          </cell>
          <cell r="BL50">
            <v>85.009578544061299</v>
          </cell>
          <cell r="BM50">
            <v>0</v>
          </cell>
          <cell r="BN50">
            <v>0</v>
          </cell>
          <cell r="BO50">
            <v>0</v>
          </cell>
        </row>
        <row r="51">
          <cell r="A51">
            <v>2021</v>
          </cell>
          <cell r="B51">
            <v>303</v>
          </cell>
          <cell r="C51" t="str">
            <v>Medicine</v>
          </cell>
          <cell r="D51" t="str">
            <v>CM</v>
          </cell>
          <cell r="F51" t="str">
            <v>Reyes</v>
          </cell>
          <cell r="G51" t="str">
            <v>MSP</v>
          </cell>
          <cell r="H51" t="str">
            <v>Active</v>
          </cell>
          <cell r="I51">
            <v>10369209</v>
          </cell>
          <cell r="J51" t="e">
            <v>#N/A</v>
          </cell>
          <cell r="K51" t="str">
            <v>Nishimura, Marin</v>
          </cell>
          <cell r="L51" t="str">
            <v>Nishimura</v>
          </cell>
          <cell r="M51" t="str">
            <v>Marin</v>
          </cell>
          <cell r="N51">
            <v>44013</v>
          </cell>
          <cell r="O51">
            <v>44377</v>
          </cell>
          <cell r="P51" t="str">
            <v>0772</v>
          </cell>
          <cell r="Q51" t="str">
            <v>MSP</v>
          </cell>
          <cell r="R51">
            <v>40656676</v>
          </cell>
          <cell r="S51" t="e">
            <v>#REF!</v>
          </cell>
          <cell r="T51" t="str">
            <v/>
          </cell>
          <cell r="U51" t="str">
            <v>NA</v>
          </cell>
          <cell r="W51">
            <v>177500</v>
          </cell>
          <cell r="X51">
            <v>0.2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177500</v>
          </cell>
          <cell r="AD51">
            <v>0</v>
          </cell>
          <cell r="AE51">
            <v>0</v>
          </cell>
          <cell r="AF51">
            <v>177500</v>
          </cell>
          <cell r="AG51">
            <v>177500</v>
          </cell>
          <cell r="AH51">
            <v>0.2</v>
          </cell>
          <cell r="AI51">
            <v>35500</v>
          </cell>
          <cell r="AJ51">
            <v>0</v>
          </cell>
          <cell r="AK51"/>
          <cell r="AL51"/>
          <cell r="AO51"/>
          <cell r="AP51"/>
          <cell r="AQ51"/>
          <cell r="AS51">
            <v>35500</v>
          </cell>
          <cell r="AT51">
            <v>44013</v>
          </cell>
          <cell r="AU51">
            <v>44377</v>
          </cell>
          <cell r="AV51" t="str">
            <v>MSP without incentive</v>
          </cell>
          <cell r="AW51">
            <v>43961</v>
          </cell>
          <cell r="AX51" t="str">
            <v>Reyes, J.</v>
          </cell>
          <cell r="BD51" t="str">
            <v>X</v>
          </cell>
          <cell r="BF51" t="str">
            <v>Y</v>
          </cell>
          <cell r="BG51" t="str">
            <v>GME</v>
          </cell>
          <cell r="BH51" t="str">
            <v>manishimura@ucsd.edu</v>
          </cell>
          <cell r="BJ51">
            <v>0</v>
          </cell>
          <cell r="BK51">
            <v>30302</v>
          </cell>
          <cell r="BL51">
            <v>85.009578544061299</v>
          </cell>
          <cell r="BM51">
            <v>0</v>
          </cell>
          <cell r="BO51"/>
        </row>
        <row r="52">
          <cell r="A52">
            <v>2021</v>
          </cell>
          <cell r="B52">
            <v>303</v>
          </cell>
          <cell r="C52" t="str">
            <v>Medicine</v>
          </cell>
          <cell r="D52" t="str">
            <v>CM</v>
          </cell>
          <cell r="F52" t="str">
            <v>Reyes</v>
          </cell>
          <cell r="G52" t="str">
            <v>MSP</v>
          </cell>
          <cell r="H52" t="str">
            <v>Active</v>
          </cell>
          <cell r="I52">
            <v>10369940</v>
          </cell>
          <cell r="J52" t="e">
            <v>#N/A</v>
          </cell>
          <cell r="K52" t="str">
            <v>Ben-Yehuda, Ori</v>
          </cell>
          <cell r="L52" t="str">
            <v>Ben-Yehuda</v>
          </cell>
          <cell r="M52" t="str">
            <v>Ori</v>
          </cell>
          <cell r="N52">
            <v>44013</v>
          </cell>
          <cell r="O52">
            <v>44377</v>
          </cell>
          <cell r="P52" t="str">
            <v>0771</v>
          </cell>
          <cell r="Q52" t="str">
            <v>MSP</v>
          </cell>
          <cell r="R52">
            <v>40649051</v>
          </cell>
          <cell r="S52" t="e">
            <v>#REF!</v>
          </cell>
          <cell r="T52" t="str">
            <v/>
          </cell>
          <cell r="U52" t="str">
            <v>NA</v>
          </cell>
          <cell r="W52">
            <v>175000</v>
          </cell>
          <cell r="X52">
            <v>0.51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175000</v>
          </cell>
          <cell r="AD52">
            <v>75000</v>
          </cell>
          <cell r="AE52">
            <v>0</v>
          </cell>
          <cell r="AF52">
            <v>250000</v>
          </cell>
          <cell r="AG52">
            <v>250000</v>
          </cell>
          <cell r="AH52">
            <v>0.51</v>
          </cell>
          <cell r="AI52">
            <v>127500</v>
          </cell>
          <cell r="AJ52">
            <v>0</v>
          </cell>
          <cell r="AK52"/>
          <cell r="AL52"/>
          <cell r="AO52"/>
          <cell r="AP52"/>
          <cell r="AQ52"/>
          <cell r="AS52">
            <v>127500</v>
          </cell>
          <cell r="AT52">
            <v>44013</v>
          </cell>
          <cell r="AU52">
            <v>44377</v>
          </cell>
          <cell r="AV52" t="str">
            <v>MSP with PNZ and PSZ</v>
          </cell>
          <cell r="AW52">
            <v>43998</v>
          </cell>
          <cell r="AX52" t="str">
            <v>Reyes, J.</v>
          </cell>
          <cell r="BC52" t="str">
            <v>ARC0273571</v>
          </cell>
          <cell r="BD52" t="str">
            <v>M</v>
          </cell>
          <cell r="BF52" t="str">
            <v>Y</v>
          </cell>
          <cell r="BG52"/>
          <cell r="BH52" t="str">
            <v>obenyehuda@ucsd.edu</v>
          </cell>
          <cell r="BI52" t="str">
            <v>Exception: sub 2, dept to submit PNZ/PSZ requests</v>
          </cell>
          <cell r="BJ52">
            <v>0</v>
          </cell>
          <cell r="BK52">
            <v>30332</v>
          </cell>
          <cell r="BL52">
            <v>83.812260536398469</v>
          </cell>
          <cell r="BM52">
            <v>35.919540229885058</v>
          </cell>
          <cell r="BO52"/>
        </row>
        <row r="53">
          <cell r="A53">
            <v>2021</v>
          </cell>
          <cell r="B53">
            <v>303</v>
          </cell>
          <cell r="C53" t="str">
            <v>Medicine</v>
          </cell>
          <cell r="D53" t="str">
            <v>CM</v>
          </cell>
          <cell r="F53" t="str">
            <v>Reyes</v>
          </cell>
          <cell r="G53" t="str">
            <v>MSP</v>
          </cell>
          <cell r="H53" t="str">
            <v>Active</v>
          </cell>
          <cell r="I53">
            <v>10372952</v>
          </cell>
          <cell r="J53" t="e">
            <v>#N/A</v>
          </cell>
          <cell r="K53" t="str">
            <v>Mangels, Daniel R</v>
          </cell>
          <cell r="L53" t="str">
            <v>Mangels</v>
          </cell>
          <cell r="M53" t="str">
            <v>Daniel R</v>
          </cell>
          <cell r="N53">
            <v>44013</v>
          </cell>
          <cell r="O53">
            <v>44377</v>
          </cell>
          <cell r="P53" t="str">
            <v>0772</v>
          </cell>
          <cell r="Q53" t="str">
            <v>MSP</v>
          </cell>
          <cell r="R53">
            <v>40655319</v>
          </cell>
          <cell r="S53" t="e">
            <v>#REF!</v>
          </cell>
          <cell r="T53" t="str">
            <v/>
          </cell>
          <cell r="U53" t="str">
            <v>NA</v>
          </cell>
          <cell r="W53">
            <v>177500</v>
          </cell>
          <cell r="X53">
            <v>0.2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177500</v>
          </cell>
          <cell r="AD53">
            <v>0</v>
          </cell>
          <cell r="AE53">
            <v>0</v>
          </cell>
          <cell r="AF53">
            <v>177500</v>
          </cell>
          <cell r="AG53">
            <v>177500</v>
          </cell>
          <cell r="AH53">
            <v>0.2</v>
          </cell>
          <cell r="AI53">
            <v>35500</v>
          </cell>
          <cell r="AJ53">
            <v>0</v>
          </cell>
          <cell r="AK53"/>
          <cell r="AL53"/>
          <cell r="AO53"/>
          <cell r="AP53"/>
          <cell r="AQ53"/>
          <cell r="AS53">
            <v>35500</v>
          </cell>
          <cell r="AT53">
            <v>44013</v>
          </cell>
          <cell r="AU53">
            <v>44377</v>
          </cell>
          <cell r="AV53" t="str">
            <v>MSP without incentive</v>
          </cell>
          <cell r="AW53">
            <v>43961</v>
          </cell>
          <cell r="AX53" t="str">
            <v>Reyes, J.</v>
          </cell>
          <cell r="BD53" t="str">
            <v>X</v>
          </cell>
          <cell r="BF53" t="str">
            <v>Y</v>
          </cell>
          <cell r="BG53" t="str">
            <v>GME</v>
          </cell>
          <cell r="BH53" t="str">
            <v>dmangels@ucsd.edu</v>
          </cell>
          <cell r="BJ53">
            <v>0</v>
          </cell>
          <cell r="BK53">
            <v>30302</v>
          </cell>
          <cell r="BL53">
            <v>85.009578544061299</v>
          </cell>
          <cell r="BM53">
            <v>0</v>
          </cell>
          <cell r="BO53"/>
        </row>
        <row r="54">
          <cell r="A54">
            <v>2021</v>
          </cell>
          <cell r="B54">
            <v>303</v>
          </cell>
          <cell r="C54" t="str">
            <v>Medicine</v>
          </cell>
          <cell r="D54" t="str">
            <v>CM</v>
          </cell>
          <cell r="F54" t="str">
            <v>Reyes</v>
          </cell>
          <cell r="G54" t="str">
            <v>MSP</v>
          </cell>
          <cell r="H54" t="str">
            <v>Active</v>
          </cell>
          <cell r="I54">
            <v>10373228</v>
          </cell>
          <cell r="J54" t="e">
            <v>#N/A</v>
          </cell>
          <cell r="K54" t="str">
            <v>Chindhy, Shahzad A</v>
          </cell>
          <cell r="L54" t="str">
            <v>Chindhy</v>
          </cell>
          <cell r="M54" t="str">
            <v>Shahzad</v>
          </cell>
          <cell r="N54">
            <v>44013</v>
          </cell>
          <cell r="O54">
            <v>44377</v>
          </cell>
          <cell r="P54" t="str">
            <v>0771</v>
          </cell>
          <cell r="Q54" t="str">
            <v>MSP</v>
          </cell>
          <cell r="R54">
            <v>40650081</v>
          </cell>
          <cell r="S54" t="e">
            <v>#REF!</v>
          </cell>
          <cell r="T54" t="str">
            <v/>
          </cell>
          <cell r="U54" t="str">
            <v>NA</v>
          </cell>
          <cell r="W54">
            <v>177500</v>
          </cell>
          <cell r="X54">
            <v>0.2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177500</v>
          </cell>
          <cell r="AD54">
            <v>0</v>
          </cell>
          <cell r="AE54">
            <v>0</v>
          </cell>
          <cell r="AF54">
            <v>177500</v>
          </cell>
          <cell r="AG54">
            <v>177500</v>
          </cell>
          <cell r="AH54">
            <v>0.2</v>
          </cell>
          <cell r="AI54">
            <v>35500</v>
          </cell>
          <cell r="AJ54">
            <v>0</v>
          </cell>
          <cell r="AK54"/>
          <cell r="AL54"/>
          <cell r="AO54"/>
          <cell r="AP54"/>
          <cell r="AQ54"/>
          <cell r="AS54">
            <v>35500</v>
          </cell>
          <cell r="AT54">
            <v>44013</v>
          </cell>
          <cell r="AU54">
            <v>44377</v>
          </cell>
          <cell r="AV54" t="str">
            <v>MSP without incentive</v>
          </cell>
          <cell r="AW54">
            <v>43961</v>
          </cell>
          <cell r="AX54" t="str">
            <v>Reyes, J.</v>
          </cell>
          <cell r="BD54" t="str">
            <v>X</v>
          </cell>
          <cell r="BF54" t="str">
            <v>Y</v>
          </cell>
          <cell r="BG54" t="str">
            <v>GME</v>
          </cell>
          <cell r="BH54" t="str">
            <v>schindhy@ucsd.edu</v>
          </cell>
          <cell r="BJ54">
            <v>0</v>
          </cell>
          <cell r="BK54">
            <v>30302</v>
          </cell>
          <cell r="BL54">
            <v>85.009578544061299</v>
          </cell>
          <cell r="BM54">
            <v>0</v>
          </cell>
          <cell r="BO54"/>
        </row>
        <row r="55">
          <cell r="A55">
            <v>2021</v>
          </cell>
          <cell r="B55">
            <v>303</v>
          </cell>
          <cell r="C55" t="str">
            <v>Medicine</v>
          </cell>
          <cell r="D55" t="str">
            <v>CM</v>
          </cell>
          <cell r="F55" t="str">
            <v>Reyes</v>
          </cell>
          <cell r="G55" t="str">
            <v>MSP</v>
          </cell>
          <cell r="H55" t="str">
            <v>Active</v>
          </cell>
          <cell r="I55">
            <v>10373637</v>
          </cell>
          <cell r="J55" t="e">
            <v>#N/A</v>
          </cell>
          <cell r="K55" t="str">
            <v>Azcarate, Patrick Michael</v>
          </cell>
          <cell r="L55" t="str">
            <v>Azcarate</v>
          </cell>
          <cell r="M55" t="str">
            <v>Patrick</v>
          </cell>
          <cell r="N55">
            <v>44013</v>
          </cell>
          <cell r="O55">
            <v>44377</v>
          </cell>
          <cell r="P55" t="str">
            <v>0771</v>
          </cell>
          <cell r="Q55" t="str">
            <v>MSP</v>
          </cell>
          <cell r="R55">
            <v>40647480</v>
          </cell>
          <cell r="S55" t="e">
            <v>#REF!</v>
          </cell>
          <cell r="T55" t="str">
            <v/>
          </cell>
          <cell r="U55" t="str">
            <v>NA</v>
          </cell>
          <cell r="W55">
            <v>177500</v>
          </cell>
          <cell r="X55">
            <v>0.2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177500</v>
          </cell>
          <cell r="AD55">
            <v>0</v>
          </cell>
          <cell r="AE55">
            <v>0</v>
          </cell>
          <cell r="AF55">
            <v>177500</v>
          </cell>
          <cell r="AG55">
            <v>177500</v>
          </cell>
          <cell r="AH55">
            <v>0.2</v>
          </cell>
          <cell r="AI55">
            <v>35500</v>
          </cell>
          <cell r="AJ55">
            <v>0</v>
          </cell>
          <cell r="AK55"/>
          <cell r="AL55"/>
          <cell r="AO55"/>
          <cell r="AP55"/>
          <cell r="AQ55"/>
          <cell r="AS55">
            <v>35500</v>
          </cell>
          <cell r="AT55">
            <v>44013</v>
          </cell>
          <cell r="AU55">
            <v>44377</v>
          </cell>
          <cell r="AV55" t="str">
            <v>MSP without incentive</v>
          </cell>
          <cell r="AW55">
            <v>43961</v>
          </cell>
          <cell r="AX55" t="str">
            <v>Reyes, J.</v>
          </cell>
          <cell r="BD55" t="str">
            <v>X</v>
          </cell>
          <cell r="BF55" t="str">
            <v>Y</v>
          </cell>
          <cell r="BG55" t="str">
            <v>GME</v>
          </cell>
          <cell r="BH55" t="str">
            <v>pazcarate@ucsd.edu</v>
          </cell>
          <cell r="BJ55">
            <v>0</v>
          </cell>
          <cell r="BK55">
            <v>30302</v>
          </cell>
          <cell r="BL55">
            <v>85.009578544061299</v>
          </cell>
          <cell r="BM55">
            <v>0</v>
          </cell>
          <cell r="BO55"/>
        </row>
        <row r="56">
          <cell r="A56">
            <v>2021</v>
          </cell>
          <cell r="B56">
            <v>303</v>
          </cell>
          <cell r="C56" t="str">
            <v>Medicine</v>
          </cell>
          <cell r="D56" t="str">
            <v>CM</v>
          </cell>
          <cell r="F56" t="str">
            <v>Reyes</v>
          </cell>
          <cell r="G56" t="str">
            <v>MSP</v>
          </cell>
          <cell r="H56" t="str">
            <v>Active</v>
          </cell>
          <cell r="I56">
            <v>10374176</v>
          </cell>
          <cell r="J56" t="e">
            <v>#N/A</v>
          </cell>
          <cell r="K56" t="str">
            <v>Ting, Kevin Jen</v>
          </cell>
          <cell r="L56" t="str">
            <v>Ting</v>
          </cell>
          <cell r="M56" t="str">
            <v>Kevin</v>
          </cell>
          <cell r="N56">
            <v>44013</v>
          </cell>
          <cell r="O56">
            <v>44377</v>
          </cell>
          <cell r="P56" t="str">
            <v>0771</v>
          </cell>
          <cell r="Q56" t="str">
            <v>MSP</v>
          </cell>
          <cell r="R56">
            <v>40647659</v>
          </cell>
          <cell r="S56" t="e">
            <v>#REF!</v>
          </cell>
          <cell r="T56" t="str">
            <v/>
          </cell>
          <cell r="U56" t="str">
            <v>NA</v>
          </cell>
          <cell r="W56">
            <v>177500</v>
          </cell>
          <cell r="X56">
            <v>0.2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177500</v>
          </cell>
          <cell r="AD56">
            <v>0</v>
          </cell>
          <cell r="AE56">
            <v>0</v>
          </cell>
          <cell r="AF56">
            <v>177500</v>
          </cell>
          <cell r="AG56">
            <v>177500</v>
          </cell>
          <cell r="AH56">
            <v>0.2</v>
          </cell>
          <cell r="AI56">
            <v>35500</v>
          </cell>
          <cell r="AJ56">
            <v>0</v>
          </cell>
          <cell r="AK56"/>
          <cell r="AL56"/>
          <cell r="AO56"/>
          <cell r="AP56"/>
          <cell r="AQ56"/>
          <cell r="AS56">
            <v>35500</v>
          </cell>
          <cell r="AT56">
            <v>44013</v>
          </cell>
          <cell r="AU56">
            <v>44377</v>
          </cell>
          <cell r="AV56" t="str">
            <v>MSP with PNZ and PSZ</v>
          </cell>
          <cell r="AW56">
            <v>43997</v>
          </cell>
          <cell r="AX56" t="str">
            <v>Reyes, J.</v>
          </cell>
          <cell r="BC56" t="str">
            <v>ARC0273326 -- Pending update to pay group FTE = 0</v>
          </cell>
          <cell r="BD56" t="str">
            <v>X</v>
          </cell>
          <cell r="BF56" t="str">
            <v>Y</v>
          </cell>
          <cell r="BG56" t="str">
            <v>GME</v>
          </cell>
          <cell r="BH56" t="str">
            <v>kjting@ucsd.edu</v>
          </cell>
          <cell r="BJ56">
            <v>0</v>
          </cell>
          <cell r="BK56">
            <v>30302</v>
          </cell>
          <cell r="BL56">
            <v>85.009578544061299</v>
          </cell>
          <cell r="BM56">
            <v>0</v>
          </cell>
          <cell r="BO56"/>
        </row>
        <row r="57">
          <cell r="A57">
            <v>2021</v>
          </cell>
          <cell r="B57">
            <v>303</v>
          </cell>
          <cell r="C57" t="str">
            <v>Medicine</v>
          </cell>
          <cell r="D57" t="str">
            <v>CM</v>
          </cell>
          <cell r="F57" t="str">
            <v>Reyes</v>
          </cell>
          <cell r="G57" t="str">
            <v>MSP</v>
          </cell>
          <cell r="H57" t="str">
            <v>Active</v>
          </cell>
          <cell r="I57">
            <v>10374178</v>
          </cell>
          <cell r="J57" t="e">
            <v>#N/A</v>
          </cell>
          <cell r="K57" t="str">
            <v>Shah, Kunal</v>
          </cell>
          <cell r="L57" t="str">
            <v>Shah</v>
          </cell>
          <cell r="M57" t="str">
            <v>Kunal</v>
          </cell>
          <cell r="N57">
            <v>44013</v>
          </cell>
          <cell r="O57">
            <v>44377</v>
          </cell>
          <cell r="P57" t="str">
            <v>0771</v>
          </cell>
          <cell r="Q57" t="str">
            <v>MSP</v>
          </cell>
          <cell r="R57">
            <v>40647662</v>
          </cell>
          <cell r="S57" t="e">
            <v>#REF!</v>
          </cell>
          <cell r="T57" t="str">
            <v/>
          </cell>
          <cell r="U57" t="str">
            <v>NA</v>
          </cell>
          <cell r="W57">
            <v>177500</v>
          </cell>
          <cell r="X57">
            <v>0.2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177500</v>
          </cell>
          <cell r="AD57">
            <v>0</v>
          </cell>
          <cell r="AE57">
            <v>0</v>
          </cell>
          <cell r="AF57">
            <v>177500</v>
          </cell>
          <cell r="AG57">
            <v>177500</v>
          </cell>
          <cell r="AH57">
            <v>0.2</v>
          </cell>
          <cell r="AI57">
            <v>35500</v>
          </cell>
          <cell r="AJ57">
            <v>0</v>
          </cell>
          <cell r="AK57"/>
          <cell r="AL57"/>
          <cell r="AO57"/>
          <cell r="AP57"/>
          <cell r="AQ57"/>
          <cell r="AS57">
            <v>35500</v>
          </cell>
          <cell r="AT57">
            <v>44013</v>
          </cell>
          <cell r="AU57">
            <v>44377</v>
          </cell>
          <cell r="AV57" t="str">
            <v>MSP without incentive</v>
          </cell>
          <cell r="AW57">
            <v>43990</v>
          </cell>
          <cell r="AX57" t="str">
            <v>Reyes, J.</v>
          </cell>
          <cell r="BD57" t="str">
            <v>X</v>
          </cell>
          <cell r="BF57" t="str">
            <v>Y</v>
          </cell>
          <cell r="BG57" t="str">
            <v>GME</v>
          </cell>
          <cell r="BH57" t="str">
            <v>kushah@ucsd.edu</v>
          </cell>
          <cell r="BJ57">
            <v>0</v>
          </cell>
          <cell r="BK57">
            <v>30302</v>
          </cell>
          <cell r="BL57">
            <v>85.009578544061299</v>
          </cell>
          <cell r="BM57">
            <v>0</v>
          </cell>
          <cell r="BO57"/>
        </row>
        <row r="58">
          <cell r="A58">
            <v>2021</v>
          </cell>
          <cell r="B58">
            <v>303</v>
          </cell>
          <cell r="C58" t="str">
            <v>Medicine</v>
          </cell>
          <cell r="D58" t="str">
            <v>CM</v>
          </cell>
          <cell r="F58" t="str">
            <v>Reyes</v>
          </cell>
          <cell r="G58" t="str">
            <v>MSP</v>
          </cell>
          <cell r="H58" t="str">
            <v>Active</v>
          </cell>
          <cell r="I58">
            <v>10374842</v>
          </cell>
          <cell r="J58" t="e">
            <v>#N/A</v>
          </cell>
          <cell r="K58" t="str">
            <v>Darden, Douglas J</v>
          </cell>
          <cell r="L58" t="str">
            <v>Darden</v>
          </cell>
          <cell r="M58" t="str">
            <v>Douglas J</v>
          </cell>
          <cell r="N58">
            <v>44013</v>
          </cell>
          <cell r="O58">
            <v>44377</v>
          </cell>
          <cell r="P58" t="str">
            <v>0772</v>
          </cell>
          <cell r="Q58" t="str">
            <v>MSP</v>
          </cell>
          <cell r="R58">
            <v>40650562</v>
          </cell>
          <cell r="S58" t="e">
            <v>#REF!</v>
          </cell>
          <cell r="T58" t="str">
            <v/>
          </cell>
          <cell r="U58" t="str">
            <v>NA</v>
          </cell>
          <cell r="W58">
            <v>177500</v>
          </cell>
          <cell r="X58">
            <v>0.2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177500</v>
          </cell>
          <cell r="AD58">
            <v>0</v>
          </cell>
          <cell r="AE58">
            <v>0</v>
          </cell>
          <cell r="AF58">
            <v>177500</v>
          </cell>
          <cell r="AG58">
            <v>177500</v>
          </cell>
          <cell r="AH58">
            <v>0.2</v>
          </cell>
          <cell r="AI58">
            <v>35500</v>
          </cell>
          <cell r="AJ58">
            <v>0</v>
          </cell>
          <cell r="AK58"/>
          <cell r="AL58"/>
          <cell r="AO58"/>
          <cell r="AP58"/>
          <cell r="AQ58"/>
          <cell r="AS58">
            <v>35500</v>
          </cell>
          <cell r="AT58">
            <v>44013</v>
          </cell>
          <cell r="AU58">
            <v>44377</v>
          </cell>
          <cell r="AV58" t="str">
            <v>MSP without incentive</v>
          </cell>
          <cell r="AW58">
            <v>43961</v>
          </cell>
          <cell r="AX58" t="str">
            <v>Reyes, J.</v>
          </cell>
          <cell r="BD58" t="str">
            <v>X</v>
          </cell>
          <cell r="BF58" t="str">
            <v>Y</v>
          </cell>
          <cell r="BG58" t="str">
            <v>GME</v>
          </cell>
          <cell r="BH58" t="str">
            <v>djdarden@ucsd.edu</v>
          </cell>
          <cell r="BJ58">
            <v>0</v>
          </cell>
          <cell r="BK58">
            <v>30302</v>
          </cell>
          <cell r="BL58">
            <v>85.009578544061299</v>
          </cell>
          <cell r="BM58">
            <v>0</v>
          </cell>
          <cell r="BO58"/>
        </row>
        <row r="59">
          <cell r="A59">
            <v>2021</v>
          </cell>
          <cell r="B59">
            <v>303</v>
          </cell>
          <cell r="C59" t="str">
            <v>Medicine</v>
          </cell>
          <cell r="D59" t="str">
            <v>EM</v>
          </cell>
          <cell r="F59" t="str">
            <v>Reyes</v>
          </cell>
          <cell r="G59" t="str">
            <v>MSP</v>
          </cell>
          <cell r="H59" t="str">
            <v>Active</v>
          </cell>
          <cell r="I59">
            <v>10369131</v>
          </cell>
          <cell r="J59" t="e">
            <v>#N/A</v>
          </cell>
          <cell r="K59" t="str">
            <v>Kolterman, Orville</v>
          </cell>
          <cell r="L59" t="str">
            <v>Kolterman</v>
          </cell>
          <cell r="M59" t="str">
            <v>Orville</v>
          </cell>
          <cell r="N59">
            <v>44013</v>
          </cell>
          <cell r="O59">
            <v>44377</v>
          </cell>
          <cell r="P59" t="str">
            <v>0771</v>
          </cell>
          <cell r="Q59" t="str">
            <v>MSP</v>
          </cell>
          <cell r="R59">
            <v>40654142</v>
          </cell>
          <cell r="S59" t="e">
            <v>#REF!</v>
          </cell>
          <cell r="T59" t="str">
            <v/>
          </cell>
          <cell r="U59" t="str">
            <v>NA</v>
          </cell>
          <cell r="W59">
            <v>114800</v>
          </cell>
          <cell r="X59">
            <v>0.02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114800</v>
          </cell>
          <cell r="AD59">
            <v>0</v>
          </cell>
          <cell r="AE59">
            <v>0</v>
          </cell>
          <cell r="AF59">
            <v>114800</v>
          </cell>
          <cell r="AG59">
            <v>114800</v>
          </cell>
          <cell r="AH59">
            <v>0.02</v>
          </cell>
          <cell r="AI59">
            <v>2296</v>
          </cell>
          <cell r="AJ59">
            <v>0</v>
          </cell>
          <cell r="AK59"/>
          <cell r="AL59"/>
          <cell r="AO59"/>
          <cell r="AP59"/>
          <cell r="AQ59"/>
          <cell r="AS59">
            <v>2296</v>
          </cell>
          <cell r="AT59">
            <v>44013</v>
          </cell>
          <cell r="AU59">
            <v>44377</v>
          </cell>
          <cell r="AV59" t="str">
            <v>MSP with PNZ and PSZ</v>
          </cell>
          <cell r="AW59">
            <v>43866</v>
          </cell>
          <cell r="AX59" t="str">
            <v>Mosley, S.</v>
          </cell>
          <cell r="BC59" t="str">
            <v>ARC0273283</v>
          </cell>
          <cell r="BD59" t="str">
            <v>N</v>
          </cell>
          <cell r="BF59" t="str">
            <v>Y</v>
          </cell>
          <cell r="BG59"/>
          <cell r="BH59" t="str">
            <v>okolterman@ucsd.edu</v>
          </cell>
          <cell r="BJ59">
            <v>0</v>
          </cell>
          <cell r="BK59">
            <v>30330</v>
          </cell>
          <cell r="BL59">
            <v>54.980842911877396</v>
          </cell>
          <cell r="BM59">
            <v>0</v>
          </cell>
          <cell r="BO59"/>
        </row>
        <row r="60">
          <cell r="A60">
            <v>2021</v>
          </cell>
          <cell r="B60">
            <v>303</v>
          </cell>
          <cell r="C60" t="str">
            <v>Medicine</v>
          </cell>
          <cell r="D60" t="str">
            <v>GER</v>
          </cell>
          <cell r="F60" t="str">
            <v>Shamshoum</v>
          </cell>
          <cell r="G60" t="str">
            <v>MSP</v>
          </cell>
          <cell r="H60" t="str">
            <v>Active</v>
          </cell>
          <cell r="I60">
            <v>10372967</v>
          </cell>
          <cell r="J60" t="e">
            <v>#N/A</v>
          </cell>
          <cell r="K60" t="str">
            <v>Agnihotri, Parag</v>
          </cell>
          <cell r="L60" t="str">
            <v>Agnihotri</v>
          </cell>
          <cell r="M60" t="str">
            <v>Parag</v>
          </cell>
          <cell r="N60">
            <v>43831</v>
          </cell>
          <cell r="O60">
            <v>44196</v>
          </cell>
          <cell r="P60" t="str">
            <v>0770</v>
          </cell>
          <cell r="Q60" t="str">
            <v>MSP</v>
          </cell>
          <cell r="R60">
            <v>40647134</v>
          </cell>
          <cell r="S60" t="e">
            <v>#REF!</v>
          </cell>
          <cell r="T60" t="str">
            <v/>
          </cell>
          <cell r="U60" t="str">
            <v>NA</v>
          </cell>
          <cell r="W60">
            <v>280210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280210</v>
          </cell>
          <cell r="AD60">
            <v>120090</v>
          </cell>
          <cell r="AE60">
            <v>0</v>
          </cell>
          <cell r="AF60">
            <v>400300</v>
          </cell>
          <cell r="AG60">
            <v>400300</v>
          </cell>
          <cell r="AH60">
            <v>1</v>
          </cell>
          <cell r="AI60">
            <v>400300</v>
          </cell>
          <cell r="AJ60">
            <v>0</v>
          </cell>
          <cell r="AK60"/>
          <cell r="AL60"/>
          <cell r="AO60"/>
          <cell r="AP60"/>
          <cell r="AQ60"/>
          <cell r="AS60">
            <v>400300</v>
          </cell>
          <cell r="AT60">
            <v>43831</v>
          </cell>
          <cell r="AU60">
            <v>44196</v>
          </cell>
          <cell r="AV60" t="str">
            <v>MSP with PNZ and PSZ</v>
          </cell>
          <cell r="AW60">
            <v>43810</v>
          </cell>
          <cell r="AX60" t="str">
            <v>Taylor, J.</v>
          </cell>
          <cell r="BC60" t="str">
            <v>ARC0265930</v>
          </cell>
          <cell r="BD60" t="str">
            <v>M</v>
          </cell>
          <cell r="BF60" t="str">
            <v>Y</v>
          </cell>
          <cell r="BG60"/>
          <cell r="BH60" t="str">
            <v>pagnihotri@ucsd.edu</v>
          </cell>
          <cell r="BJ60">
            <v>0</v>
          </cell>
          <cell r="BK60">
            <v>30331</v>
          </cell>
          <cell r="BL60">
            <v>134.20019157088123</v>
          </cell>
          <cell r="BM60">
            <v>57.514367816091955</v>
          </cell>
          <cell r="BO60"/>
        </row>
        <row r="61">
          <cell r="A61">
            <v>2021</v>
          </cell>
          <cell r="B61">
            <v>303</v>
          </cell>
          <cell r="C61" t="str">
            <v>Medicine</v>
          </cell>
          <cell r="D61" t="str">
            <v>GI</v>
          </cell>
          <cell r="F61" t="str">
            <v>Reyes</v>
          </cell>
          <cell r="G61" t="str">
            <v>MSP</v>
          </cell>
          <cell r="H61" t="str">
            <v>Active</v>
          </cell>
          <cell r="I61">
            <v>10359624</v>
          </cell>
          <cell r="J61" t="e">
            <v>#N/A</v>
          </cell>
          <cell r="K61" t="str">
            <v>Tsai, Matthew</v>
          </cell>
          <cell r="L61" t="str">
            <v>Tsai</v>
          </cell>
          <cell r="M61" t="str">
            <v>Matthew</v>
          </cell>
          <cell r="N61">
            <v>44013</v>
          </cell>
          <cell r="O61">
            <v>44377</v>
          </cell>
          <cell r="P61" t="str">
            <v>0772</v>
          </cell>
          <cell r="Q61" t="str">
            <v>MSP</v>
          </cell>
          <cell r="R61">
            <v>40643657</v>
          </cell>
          <cell r="S61" t="e">
            <v>#REF!</v>
          </cell>
          <cell r="T61" t="str">
            <v/>
          </cell>
          <cell r="U61" t="str">
            <v>NA</v>
          </cell>
          <cell r="W61">
            <v>91900</v>
          </cell>
          <cell r="X61">
            <v>0.51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91900</v>
          </cell>
          <cell r="AD61">
            <v>0</v>
          </cell>
          <cell r="AE61">
            <v>0</v>
          </cell>
          <cell r="AF61">
            <v>91900</v>
          </cell>
          <cell r="AG61">
            <v>91900</v>
          </cell>
          <cell r="AH61">
            <v>0.51</v>
          </cell>
          <cell r="AI61">
            <v>46869</v>
          </cell>
          <cell r="AJ61">
            <v>0</v>
          </cell>
          <cell r="AK61"/>
          <cell r="AL61"/>
          <cell r="AO61"/>
          <cell r="AP61"/>
          <cell r="AQ61"/>
          <cell r="AS61">
            <v>46869</v>
          </cell>
          <cell r="AT61">
            <v>44013</v>
          </cell>
          <cell r="AU61">
            <v>44377</v>
          </cell>
          <cell r="AV61" t="str">
            <v>MSP with PNZ and PSZ</v>
          </cell>
          <cell r="AW61">
            <v>44020</v>
          </cell>
          <cell r="AX61" t="str">
            <v>Reyes, J.</v>
          </cell>
          <cell r="BD61" t="str">
            <v>N</v>
          </cell>
          <cell r="BF61" t="str">
            <v>Y</v>
          </cell>
          <cell r="BG61"/>
          <cell r="BH61" t="str">
            <v>matsai@ucsd.edu</v>
          </cell>
          <cell r="BJ61">
            <v>0</v>
          </cell>
          <cell r="BK61">
            <v>30316</v>
          </cell>
          <cell r="BL61">
            <v>44.013409961685824</v>
          </cell>
          <cell r="BM61">
            <v>0</v>
          </cell>
          <cell r="BO61"/>
        </row>
        <row r="62">
          <cell r="A62">
            <v>2021</v>
          </cell>
          <cell r="B62">
            <v>303</v>
          </cell>
          <cell r="C62" t="str">
            <v>Medicine</v>
          </cell>
          <cell r="D62" t="str">
            <v>GI</v>
          </cell>
          <cell r="F62" t="str">
            <v>Reyes</v>
          </cell>
          <cell r="G62" t="str">
            <v>MSP</v>
          </cell>
          <cell r="H62" t="str">
            <v>Active</v>
          </cell>
          <cell r="I62">
            <v>10374901</v>
          </cell>
          <cell r="J62" t="e">
            <v>#N/A</v>
          </cell>
          <cell r="K62" t="str">
            <v>Holmer, Ariela K</v>
          </cell>
          <cell r="L62" t="str">
            <v>Holmer</v>
          </cell>
          <cell r="M62" t="str">
            <v>Ariela</v>
          </cell>
          <cell r="N62">
            <v>44013</v>
          </cell>
          <cell r="O62">
            <v>44377</v>
          </cell>
          <cell r="P62" t="str">
            <v>0772</v>
          </cell>
          <cell r="Q62" t="str">
            <v>MSP</v>
          </cell>
          <cell r="R62">
            <v>40712496</v>
          </cell>
          <cell r="S62" t="e">
            <v>#REF!</v>
          </cell>
          <cell r="T62" t="str">
            <v/>
          </cell>
          <cell r="U62" t="str">
            <v>NA</v>
          </cell>
          <cell r="W62">
            <v>91900</v>
          </cell>
          <cell r="X62">
            <v>0.87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91900</v>
          </cell>
          <cell r="AD62">
            <v>0</v>
          </cell>
          <cell r="AE62">
            <v>0</v>
          </cell>
          <cell r="AF62">
            <v>91900</v>
          </cell>
          <cell r="AG62">
            <v>91900</v>
          </cell>
          <cell r="AH62">
            <v>0.87</v>
          </cell>
          <cell r="AI62">
            <v>79953</v>
          </cell>
          <cell r="AJ62">
            <v>0</v>
          </cell>
          <cell r="AK62"/>
          <cell r="AL62"/>
          <cell r="AO62"/>
          <cell r="AP62"/>
          <cell r="AQ62"/>
          <cell r="AS62">
            <v>79953</v>
          </cell>
          <cell r="AT62">
            <v>44013</v>
          </cell>
          <cell r="AU62">
            <v>44377</v>
          </cell>
          <cell r="AV62" t="str">
            <v>MSP with PNZ and PSZ</v>
          </cell>
          <cell r="AW62">
            <v>43957</v>
          </cell>
          <cell r="AX62" t="str">
            <v>Reyes, J.</v>
          </cell>
          <cell r="BD62" t="str">
            <v>X</v>
          </cell>
          <cell r="BF62" t="str">
            <v>Y</v>
          </cell>
          <cell r="BG62"/>
          <cell r="BH62" t="str">
            <v>aholmer@ucsd.edu</v>
          </cell>
          <cell r="BJ62">
            <v>0</v>
          </cell>
          <cell r="BK62">
            <v>30302</v>
          </cell>
          <cell r="BL62">
            <v>44.013409961685824</v>
          </cell>
          <cell r="BM62">
            <v>0</v>
          </cell>
          <cell r="BO62"/>
        </row>
        <row r="63">
          <cell r="A63">
            <v>2022</v>
          </cell>
          <cell r="B63">
            <v>303</v>
          </cell>
          <cell r="C63" t="str">
            <v>Medicine</v>
          </cell>
          <cell r="D63" t="str">
            <v>GIM</v>
          </cell>
          <cell r="F63" t="str">
            <v>Shamshoum</v>
          </cell>
          <cell r="G63" t="str">
            <v>MSP</v>
          </cell>
          <cell r="I63">
            <v>10061803</v>
          </cell>
          <cell r="J63" t="e">
            <v>#N/A</v>
          </cell>
          <cell r="K63" t="str">
            <v>Mendez, Eric</v>
          </cell>
          <cell r="L63" t="str">
            <v>Mendez</v>
          </cell>
          <cell r="M63" t="str">
            <v>Eric</v>
          </cell>
          <cell r="N63">
            <v>44018</v>
          </cell>
          <cell r="O63">
            <v>44382</v>
          </cell>
          <cell r="P63" t="str">
            <v>0771</v>
          </cell>
          <cell r="Q63" t="str">
            <v>MSP</v>
          </cell>
          <cell r="R63">
            <v>40715526</v>
          </cell>
          <cell r="S63" t="e">
            <v>#REF!</v>
          </cell>
          <cell r="T63" t="str">
            <v/>
          </cell>
          <cell r="U63" t="str">
            <v>NA</v>
          </cell>
          <cell r="W63">
            <v>165900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165900</v>
          </cell>
          <cell r="AD63">
            <v>71100</v>
          </cell>
          <cell r="AE63">
            <v>0</v>
          </cell>
          <cell r="AF63">
            <v>237000</v>
          </cell>
          <cell r="AG63">
            <v>237000</v>
          </cell>
          <cell r="AH63">
            <v>1</v>
          </cell>
          <cell r="AI63">
            <v>237000</v>
          </cell>
          <cell r="AJ63">
            <v>0</v>
          </cell>
          <cell r="AK63"/>
          <cell r="AL63"/>
          <cell r="AO63"/>
          <cell r="AP63"/>
          <cell r="AQ63"/>
          <cell r="AS63">
            <v>237000</v>
          </cell>
          <cell r="AT63">
            <v>44018</v>
          </cell>
          <cell r="AU63">
            <v>44382</v>
          </cell>
          <cell r="AV63" t="str">
            <v>MSP with PNZ and PSZ</v>
          </cell>
          <cell r="AW63">
            <v>43985</v>
          </cell>
          <cell r="AX63" t="str">
            <v>Tkebuchava, R.</v>
          </cell>
          <cell r="AY63" t="str">
            <v>Tam, S.</v>
          </cell>
          <cell r="BC63" t="str">
            <v>ARC0285533</v>
          </cell>
          <cell r="BD63" t="str">
            <v>M</v>
          </cell>
          <cell r="BF63" t="str">
            <v>Y</v>
          </cell>
          <cell r="BG63"/>
          <cell r="BH63" t="str">
            <v>e2mendez@ucsd.edu</v>
          </cell>
          <cell r="BJ63">
            <v>0</v>
          </cell>
          <cell r="BL63">
            <v>79.454022988505741</v>
          </cell>
          <cell r="BM63">
            <v>34.051724137931032</v>
          </cell>
          <cell r="BO63"/>
        </row>
        <row r="64">
          <cell r="A64">
            <v>2022</v>
          </cell>
          <cell r="B64">
            <v>303</v>
          </cell>
          <cell r="C64" t="str">
            <v>Medicine</v>
          </cell>
          <cell r="D64" t="str">
            <v>GIM</v>
          </cell>
          <cell r="F64" t="str">
            <v>Shamshoum</v>
          </cell>
          <cell r="G64" t="str">
            <v>MSP</v>
          </cell>
          <cell r="H64" t="str">
            <v>Active</v>
          </cell>
          <cell r="I64">
            <v>10357927</v>
          </cell>
          <cell r="J64" t="e">
            <v>#N/A</v>
          </cell>
          <cell r="K64" t="str">
            <v>Balu, Arthi</v>
          </cell>
          <cell r="L64" t="str">
            <v>Balu</v>
          </cell>
          <cell r="M64" t="str">
            <v>Arthi</v>
          </cell>
          <cell r="N64">
            <v>44105</v>
          </cell>
          <cell r="O64">
            <v>44469</v>
          </cell>
          <cell r="P64" t="str">
            <v>0771</v>
          </cell>
          <cell r="Q64" t="str">
            <v>MSP</v>
          </cell>
          <cell r="R64">
            <v>40646017</v>
          </cell>
          <cell r="S64" t="e">
            <v>#REF!</v>
          </cell>
          <cell r="T64" t="str">
            <v/>
          </cell>
          <cell r="U64" t="str">
            <v>NA</v>
          </cell>
          <cell r="W64">
            <v>177601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177601</v>
          </cell>
          <cell r="AD64">
            <v>75973</v>
          </cell>
          <cell r="AE64">
            <v>0</v>
          </cell>
          <cell r="AF64">
            <v>253574</v>
          </cell>
          <cell r="AG64">
            <v>253574</v>
          </cell>
          <cell r="AH64">
            <v>1</v>
          </cell>
          <cell r="AI64">
            <v>253574</v>
          </cell>
          <cell r="AJ64">
            <v>0</v>
          </cell>
          <cell r="AK64"/>
          <cell r="AL64"/>
          <cell r="AO64"/>
          <cell r="AP64"/>
          <cell r="AQ64"/>
          <cell r="AS64">
            <v>253574</v>
          </cell>
          <cell r="AT64">
            <v>44105</v>
          </cell>
          <cell r="AU64">
            <v>44469</v>
          </cell>
          <cell r="AV64" t="str">
            <v>MSP with PNZ and PSZ</v>
          </cell>
          <cell r="AW64">
            <v>44107</v>
          </cell>
          <cell r="AX64" t="str">
            <v>Shamshoum, K.</v>
          </cell>
          <cell r="BC64" t="str">
            <v>ARC0284243</v>
          </cell>
          <cell r="BD64" t="str">
            <v>M</v>
          </cell>
          <cell r="BF64" t="str">
            <v>Y</v>
          </cell>
          <cell r="BG64"/>
          <cell r="BH64" t="str">
            <v>abalu@ucsd.edu</v>
          </cell>
          <cell r="BJ64">
            <v>0</v>
          </cell>
          <cell r="BK64">
            <v>30331</v>
          </cell>
          <cell r="BL64">
            <v>85.057950191570882</v>
          </cell>
          <cell r="BM64">
            <v>36.38553639846743</v>
          </cell>
          <cell r="BO64"/>
        </row>
        <row r="65">
          <cell r="A65">
            <v>2021</v>
          </cell>
          <cell r="B65">
            <v>303</v>
          </cell>
          <cell r="C65" t="str">
            <v>Medicine</v>
          </cell>
          <cell r="D65" t="str">
            <v>GIM</v>
          </cell>
          <cell r="F65" t="str">
            <v>Shamshoum</v>
          </cell>
          <cell r="G65" t="str">
            <v>MSP</v>
          </cell>
          <cell r="H65" t="str">
            <v>Active</v>
          </cell>
          <cell r="I65">
            <v>10358413</v>
          </cell>
          <cell r="J65" t="e">
            <v>#N/A</v>
          </cell>
          <cell r="K65" t="str">
            <v>Cadman, Karen Ashton</v>
          </cell>
          <cell r="L65" t="str">
            <v>Cadman</v>
          </cell>
          <cell r="M65" t="str">
            <v>Karen</v>
          </cell>
          <cell r="N65">
            <v>44013</v>
          </cell>
          <cell r="O65">
            <v>44377</v>
          </cell>
          <cell r="P65" t="str">
            <v>0771</v>
          </cell>
          <cell r="Q65" t="str">
            <v>MSP</v>
          </cell>
          <cell r="R65">
            <v>40644585</v>
          </cell>
          <cell r="S65" t="e">
            <v>#REF!</v>
          </cell>
          <cell r="T65" t="str">
            <v/>
          </cell>
          <cell r="U65" t="str">
            <v>NA</v>
          </cell>
          <cell r="W65">
            <v>211999</v>
          </cell>
          <cell r="X65">
            <v>1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211999</v>
          </cell>
          <cell r="AD65">
            <v>90856</v>
          </cell>
          <cell r="AE65">
            <v>0</v>
          </cell>
          <cell r="AF65">
            <v>302855</v>
          </cell>
          <cell r="AG65">
            <v>302855</v>
          </cell>
          <cell r="AH65">
            <v>1</v>
          </cell>
          <cell r="AI65">
            <v>302855</v>
          </cell>
          <cell r="AJ65">
            <v>0</v>
          </cell>
          <cell r="AK65"/>
          <cell r="AL65"/>
          <cell r="AO65"/>
          <cell r="AP65"/>
          <cell r="AQ65"/>
          <cell r="AS65">
            <v>302855</v>
          </cell>
          <cell r="AT65">
            <v>44013</v>
          </cell>
          <cell r="AU65">
            <v>44377</v>
          </cell>
          <cell r="AV65" t="str">
            <v>MSP with PNZ and PSZ</v>
          </cell>
          <cell r="AW65">
            <v>43972</v>
          </cell>
          <cell r="BC65" t="str">
            <v>ARC0273601</v>
          </cell>
          <cell r="BD65" t="str">
            <v>M</v>
          </cell>
          <cell r="BF65" t="str">
            <v>Y</v>
          </cell>
          <cell r="BG65"/>
          <cell r="BH65" t="str">
            <v>kcadman@ucsd.edu</v>
          </cell>
          <cell r="BI65" t="str">
            <v>Per RT/Dept - OK to accept 4-hour blocks for all MSP GIMs. SL 5/4/18</v>
          </cell>
          <cell r="BJ65">
            <v>0</v>
          </cell>
          <cell r="BK65">
            <v>30331</v>
          </cell>
          <cell r="BL65">
            <v>101.53208812260536</v>
          </cell>
          <cell r="BM65">
            <v>43.513409961685824</v>
          </cell>
          <cell r="BO65"/>
        </row>
        <row r="66">
          <cell r="A66">
            <v>2022</v>
          </cell>
          <cell r="B66">
            <v>303</v>
          </cell>
          <cell r="C66" t="str">
            <v>Medicine</v>
          </cell>
          <cell r="D66" t="str">
            <v>GIM</v>
          </cell>
          <cell r="F66" t="str">
            <v>Shamshoum</v>
          </cell>
          <cell r="G66" t="str">
            <v>MSP</v>
          </cell>
          <cell r="H66" t="str">
            <v>Active</v>
          </cell>
          <cell r="I66">
            <v>10358496</v>
          </cell>
          <cell r="J66" t="e">
            <v>#N/A</v>
          </cell>
          <cell r="K66" t="str">
            <v>Diaz, Joseph</v>
          </cell>
          <cell r="L66" t="str">
            <v>Diaz</v>
          </cell>
          <cell r="M66" t="str">
            <v>Joseph</v>
          </cell>
          <cell r="N66">
            <v>44058</v>
          </cell>
          <cell r="O66">
            <v>44422</v>
          </cell>
          <cell r="P66" t="str">
            <v>0772</v>
          </cell>
          <cell r="Q66" t="str">
            <v>MSP</v>
          </cell>
          <cell r="R66">
            <v>40644676</v>
          </cell>
          <cell r="S66" t="e">
            <v>#REF!</v>
          </cell>
          <cell r="T66" t="str">
            <v/>
          </cell>
          <cell r="U66" t="str">
            <v>NA</v>
          </cell>
          <cell r="W66">
            <v>100000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100000</v>
          </cell>
          <cell r="AD66">
            <v>138430</v>
          </cell>
          <cell r="AE66">
            <v>0</v>
          </cell>
          <cell r="AF66">
            <v>238430</v>
          </cell>
          <cell r="AG66">
            <v>238430</v>
          </cell>
          <cell r="AH66">
            <v>1</v>
          </cell>
          <cell r="AI66">
            <v>238430</v>
          </cell>
          <cell r="AJ66">
            <v>0</v>
          </cell>
          <cell r="AK66"/>
          <cell r="AL66"/>
          <cell r="AO66"/>
          <cell r="AP66"/>
          <cell r="AQ66"/>
          <cell r="AS66">
            <v>238430</v>
          </cell>
          <cell r="AT66">
            <v>44058</v>
          </cell>
          <cell r="AU66">
            <v>44422</v>
          </cell>
          <cell r="AV66" t="str">
            <v>MSP with PNZ and PSZ</v>
          </cell>
          <cell r="AW66"/>
          <cell r="BC66" t="str">
            <v>ARC0282535</v>
          </cell>
          <cell r="BD66" t="str">
            <v>M</v>
          </cell>
          <cell r="BF66" t="str">
            <v>Y</v>
          </cell>
          <cell r="BG66"/>
          <cell r="BH66" t="str">
            <v>jod018@ucsd.edu</v>
          </cell>
          <cell r="BJ66">
            <v>0</v>
          </cell>
          <cell r="BK66">
            <v>30331</v>
          </cell>
          <cell r="BL66">
            <v>47.892720306513411</v>
          </cell>
          <cell r="BM66">
            <v>66.297892720306507</v>
          </cell>
          <cell r="BO66"/>
        </row>
        <row r="67">
          <cell r="A67">
            <v>2021</v>
          </cell>
          <cell r="B67">
            <v>303</v>
          </cell>
          <cell r="C67" t="str">
            <v>Medicine</v>
          </cell>
          <cell r="D67" t="str">
            <v>GIM</v>
          </cell>
          <cell r="F67" t="str">
            <v>Shamshoum</v>
          </cell>
          <cell r="G67" t="str">
            <v>MSP</v>
          </cell>
          <cell r="H67" t="str">
            <v>Active</v>
          </cell>
          <cell r="I67">
            <v>10359619</v>
          </cell>
          <cell r="J67" t="e">
            <v>#N/A</v>
          </cell>
          <cell r="K67" t="str">
            <v>Li, Steven Tien</v>
          </cell>
          <cell r="L67" t="str">
            <v>Li</v>
          </cell>
          <cell r="M67" t="str">
            <v>Steven</v>
          </cell>
          <cell r="N67">
            <v>44013</v>
          </cell>
          <cell r="O67">
            <v>44377</v>
          </cell>
          <cell r="P67" t="str">
            <v>0770</v>
          </cell>
          <cell r="Q67" t="str">
            <v>MSP</v>
          </cell>
          <cell r="R67">
            <v>40643647</v>
          </cell>
          <cell r="S67" t="e">
            <v>#REF!</v>
          </cell>
          <cell r="T67" t="str">
            <v/>
          </cell>
          <cell r="U67" t="str">
            <v>NA</v>
          </cell>
          <cell r="W67">
            <v>212205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212205</v>
          </cell>
          <cell r="AD67">
            <v>90946</v>
          </cell>
          <cell r="AE67">
            <v>0</v>
          </cell>
          <cell r="AF67">
            <v>303151</v>
          </cell>
          <cell r="AG67">
            <v>303151</v>
          </cell>
          <cell r="AH67">
            <v>1</v>
          </cell>
          <cell r="AI67">
            <v>303151</v>
          </cell>
          <cell r="AJ67">
            <v>0</v>
          </cell>
          <cell r="AK67"/>
          <cell r="AL67"/>
          <cell r="AO67"/>
          <cell r="AP67"/>
          <cell r="AQ67"/>
          <cell r="AS67">
            <v>303151</v>
          </cell>
          <cell r="AT67">
            <v>44013</v>
          </cell>
          <cell r="AU67">
            <v>44377</v>
          </cell>
          <cell r="AV67" t="str">
            <v>MSP with PNZ and PSZ</v>
          </cell>
          <cell r="AW67">
            <v>43958</v>
          </cell>
          <cell r="BC67" t="str">
            <v>ARC0273602</v>
          </cell>
          <cell r="BD67" t="str">
            <v>M</v>
          </cell>
          <cell r="BF67" t="str">
            <v>N</v>
          </cell>
          <cell r="BG67"/>
          <cell r="BH67" t="str">
            <v>stli@ucsd.edu</v>
          </cell>
          <cell r="BI67" t="str">
            <v>9/19/17 - ARC0205370 - Per Doctor's and RT's request, changed Prorate Leave Hours from Y to N. EE works irregular schedule; transact what is reported. SL</v>
          </cell>
          <cell r="BJ67">
            <v>0</v>
          </cell>
          <cell r="BK67">
            <v>30331</v>
          </cell>
          <cell r="BL67">
            <v>101.63074712643679</v>
          </cell>
          <cell r="BM67">
            <v>43.556513409961688</v>
          </cell>
          <cell r="BO67"/>
        </row>
        <row r="68">
          <cell r="A68">
            <v>2021</v>
          </cell>
          <cell r="B68">
            <v>303</v>
          </cell>
          <cell r="C68" t="str">
            <v>Medicine</v>
          </cell>
          <cell r="D68" t="str">
            <v>GIM</v>
          </cell>
          <cell r="F68" t="str">
            <v>Shamshoum</v>
          </cell>
          <cell r="G68" t="str">
            <v>MSP</v>
          </cell>
          <cell r="H68" t="str">
            <v>Active</v>
          </cell>
          <cell r="I68">
            <v>10359769</v>
          </cell>
          <cell r="J68" t="e">
            <v>#N/A</v>
          </cell>
          <cell r="K68" t="str">
            <v>Webster, Luke A</v>
          </cell>
          <cell r="L68" t="str">
            <v>Webster</v>
          </cell>
          <cell r="M68" t="str">
            <v>Luke</v>
          </cell>
          <cell r="N68">
            <v>44013</v>
          </cell>
          <cell r="O68">
            <v>44377</v>
          </cell>
          <cell r="P68" t="str">
            <v>0771</v>
          </cell>
          <cell r="Q68" t="str">
            <v>MSP</v>
          </cell>
          <cell r="R68">
            <v>40712654</v>
          </cell>
          <cell r="S68" t="e">
            <v>#REF!</v>
          </cell>
          <cell r="T68" t="str">
            <v/>
          </cell>
          <cell r="U68" t="str">
            <v>NA</v>
          </cell>
          <cell r="W68">
            <v>136710</v>
          </cell>
          <cell r="X68">
            <v>0.2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136710</v>
          </cell>
          <cell r="AD68">
            <v>58590</v>
          </cell>
          <cell r="AE68">
            <v>0</v>
          </cell>
          <cell r="AF68">
            <v>195300</v>
          </cell>
          <cell r="AG68">
            <v>195300</v>
          </cell>
          <cell r="AH68">
            <v>0.2</v>
          </cell>
          <cell r="AI68">
            <v>39060</v>
          </cell>
          <cell r="AJ68">
            <v>0</v>
          </cell>
          <cell r="AK68"/>
          <cell r="AL68"/>
          <cell r="AO68"/>
          <cell r="AP68"/>
          <cell r="AQ68"/>
          <cell r="AS68">
            <v>39060</v>
          </cell>
          <cell r="AT68">
            <v>44013</v>
          </cell>
          <cell r="AU68">
            <v>44377</v>
          </cell>
          <cell r="AV68" t="str">
            <v>MSP with PNZ only</v>
          </cell>
          <cell r="AW68">
            <v>43932</v>
          </cell>
          <cell r="BC68" t="str">
            <v>ARC0278224</v>
          </cell>
          <cell r="BD68" t="str">
            <v>X</v>
          </cell>
          <cell r="BF68" t="str">
            <v>Y</v>
          </cell>
          <cell r="BG68" t="str">
            <v>Sub 2</v>
          </cell>
          <cell r="BH68" t="str">
            <v>lawebster@ucsd.edu</v>
          </cell>
          <cell r="BJ68">
            <v>0</v>
          </cell>
          <cell r="BK68">
            <v>30302</v>
          </cell>
          <cell r="BL68">
            <v>65.474137931034477</v>
          </cell>
          <cell r="BM68">
            <v>28.060344827586206</v>
          </cell>
          <cell r="BN68">
            <v>0</v>
          </cell>
          <cell r="BO68">
            <v>0</v>
          </cell>
        </row>
        <row r="69">
          <cell r="A69">
            <v>2021</v>
          </cell>
          <cell r="B69">
            <v>303</v>
          </cell>
          <cell r="C69" t="str">
            <v>Medicine</v>
          </cell>
          <cell r="D69" t="str">
            <v>GIM</v>
          </cell>
          <cell r="F69" t="str">
            <v>Shamshoum</v>
          </cell>
          <cell r="G69" t="str">
            <v>MSP</v>
          </cell>
          <cell r="H69" t="str">
            <v>Active</v>
          </cell>
          <cell r="I69">
            <v>10359785</v>
          </cell>
          <cell r="J69" t="e">
            <v>#N/A</v>
          </cell>
          <cell r="K69" t="str">
            <v>Chen, Chung-Jiah Justin</v>
          </cell>
          <cell r="L69" t="str">
            <v>Chen</v>
          </cell>
          <cell r="M69" t="str">
            <v>Chung-Jiah Justin</v>
          </cell>
          <cell r="N69">
            <v>44013</v>
          </cell>
          <cell r="O69">
            <v>44377</v>
          </cell>
          <cell r="P69" t="str">
            <v>0771</v>
          </cell>
          <cell r="Q69" t="str">
            <v>MSP</v>
          </cell>
          <cell r="R69">
            <v>40712620</v>
          </cell>
          <cell r="S69" t="e">
            <v>#REF!</v>
          </cell>
          <cell r="T69" t="str">
            <v/>
          </cell>
          <cell r="U69" t="str">
            <v>NA</v>
          </cell>
          <cell r="W69">
            <v>136710</v>
          </cell>
          <cell r="X69">
            <v>0.2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136710</v>
          </cell>
          <cell r="AD69">
            <v>58590</v>
          </cell>
          <cell r="AE69">
            <v>0</v>
          </cell>
          <cell r="AF69">
            <v>195300</v>
          </cell>
          <cell r="AG69">
            <v>195300</v>
          </cell>
          <cell r="AH69">
            <v>0.2</v>
          </cell>
          <cell r="AI69">
            <v>39060</v>
          </cell>
          <cell r="AJ69">
            <v>0</v>
          </cell>
          <cell r="AK69"/>
          <cell r="AL69"/>
          <cell r="AO69"/>
          <cell r="AP69"/>
          <cell r="AQ69"/>
          <cell r="AS69">
            <v>39060</v>
          </cell>
          <cell r="AT69">
            <v>44013</v>
          </cell>
          <cell r="AU69">
            <v>44377</v>
          </cell>
          <cell r="AV69" t="str">
            <v>MSP with PNZ only</v>
          </cell>
          <cell r="AW69">
            <v>43929</v>
          </cell>
          <cell r="BC69" t="str">
            <v>ARC0278220</v>
          </cell>
          <cell r="BD69" t="str">
            <v>X</v>
          </cell>
          <cell r="BF69" t="str">
            <v>Y</v>
          </cell>
          <cell r="BG69" t="str">
            <v>Sub 2</v>
          </cell>
          <cell r="BH69" t="str">
            <v>cjc052@ucsd.edu</v>
          </cell>
          <cell r="BJ69">
            <v>0</v>
          </cell>
          <cell r="BK69">
            <v>30302</v>
          </cell>
          <cell r="BL69">
            <v>65.474137931034477</v>
          </cell>
          <cell r="BM69">
            <v>28.060344827586206</v>
          </cell>
          <cell r="BN69">
            <v>0</v>
          </cell>
          <cell r="BO69">
            <v>0</v>
          </cell>
        </row>
        <row r="70">
          <cell r="A70">
            <v>2021</v>
          </cell>
          <cell r="B70">
            <v>303</v>
          </cell>
          <cell r="C70" t="str">
            <v>Medicine</v>
          </cell>
          <cell r="D70" t="str">
            <v>GIM</v>
          </cell>
          <cell r="F70" t="str">
            <v>Shamshoum</v>
          </cell>
          <cell r="G70" t="str">
            <v>MSP</v>
          </cell>
          <cell r="H70" t="str">
            <v>Active</v>
          </cell>
          <cell r="I70">
            <v>10362139</v>
          </cell>
          <cell r="J70" t="e">
            <v>#N/A</v>
          </cell>
          <cell r="K70" t="str">
            <v>Nguyen, Christine</v>
          </cell>
          <cell r="L70" t="str">
            <v>Nguyen</v>
          </cell>
          <cell r="M70" t="str">
            <v>Christine</v>
          </cell>
          <cell r="N70">
            <v>44013</v>
          </cell>
          <cell r="O70">
            <v>44377</v>
          </cell>
          <cell r="P70" t="str">
            <v>0770</v>
          </cell>
          <cell r="Q70" t="str">
            <v>MSP</v>
          </cell>
          <cell r="R70">
            <v>40643255</v>
          </cell>
          <cell r="S70" t="e">
            <v>#REF!</v>
          </cell>
          <cell r="T70" t="str">
            <v/>
          </cell>
          <cell r="U70" t="str">
            <v>NA</v>
          </cell>
          <cell r="W70">
            <v>211432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211432</v>
          </cell>
          <cell r="AD70">
            <v>90614</v>
          </cell>
          <cell r="AE70">
            <v>0</v>
          </cell>
          <cell r="AF70">
            <v>302046</v>
          </cell>
          <cell r="AG70">
            <v>302046</v>
          </cell>
          <cell r="AH70">
            <v>1</v>
          </cell>
          <cell r="AI70">
            <v>302046</v>
          </cell>
          <cell r="AJ70">
            <v>0</v>
          </cell>
          <cell r="AK70"/>
          <cell r="AL70"/>
          <cell r="AO70"/>
          <cell r="AP70"/>
          <cell r="AQ70"/>
          <cell r="AS70">
            <v>302046</v>
          </cell>
          <cell r="AT70">
            <v>44013</v>
          </cell>
          <cell r="AU70">
            <v>44377</v>
          </cell>
          <cell r="AV70" t="str">
            <v>MSP with PNZ and PSZ</v>
          </cell>
          <cell r="AW70">
            <v>43973</v>
          </cell>
          <cell r="BC70" t="str">
            <v>ARC0273599</v>
          </cell>
          <cell r="BD70" t="str">
            <v>M</v>
          </cell>
          <cell r="BF70" t="str">
            <v>Y</v>
          </cell>
          <cell r="BG70"/>
          <cell r="BH70" t="str">
            <v>chn008@ucsd.edu</v>
          </cell>
          <cell r="BJ70">
            <v>0</v>
          </cell>
          <cell r="BK70">
            <v>30331</v>
          </cell>
          <cell r="BL70">
            <v>101.26053639846744</v>
          </cell>
          <cell r="BM70">
            <v>43.39750957854406</v>
          </cell>
          <cell r="BO70"/>
        </row>
        <row r="71">
          <cell r="A71">
            <v>2021</v>
          </cell>
          <cell r="B71">
            <v>303</v>
          </cell>
          <cell r="C71" t="str">
            <v>Medicine</v>
          </cell>
          <cell r="D71" t="str">
            <v>GIM</v>
          </cell>
          <cell r="F71" t="str">
            <v>Shamshoum</v>
          </cell>
          <cell r="G71" t="str">
            <v>MSP</v>
          </cell>
          <cell r="H71" t="str">
            <v>Active</v>
          </cell>
          <cell r="I71">
            <v>10362537</v>
          </cell>
          <cell r="J71" t="e">
            <v>#N/A</v>
          </cell>
          <cell r="K71" t="str">
            <v>Spilman, Samantha L</v>
          </cell>
          <cell r="L71" t="str">
            <v>Spilman</v>
          </cell>
          <cell r="M71" t="str">
            <v>Samantha</v>
          </cell>
          <cell r="N71">
            <v>44013</v>
          </cell>
          <cell r="O71">
            <v>44377</v>
          </cell>
          <cell r="P71" t="str">
            <v>0771</v>
          </cell>
          <cell r="Q71" t="str">
            <v>MSP</v>
          </cell>
          <cell r="R71">
            <v>40712661</v>
          </cell>
          <cell r="S71" t="e">
            <v>#REF!</v>
          </cell>
          <cell r="T71" t="str">
            <v/>
          </cell>
          <cell r="U71" t="str">
            <v>NA</v>
          </cell>
          <cell r="W71">
            <v>136710</v>
          </cell>
          <cell r="X71">
            <v>0.2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136710</v>
          </cell>
          <cell r="AD71">
            <v>58590</v>
          </cell>
          <cell r="AE71">
            <v>0</v>
          </cell>
          <cell r="AF71">
            <v>195300</v>
          </cell>
          <cell r="AG71">
            <v>195300</v>
          </cell>
          <cell r="AH71">
            <v>0.2</v>
          </cell>
          <cell r="AI71">
            <v>39060</v>
          </cell>
          <cell r="AJ71">
            <v>0</v>
          </cell>
          <cell r="AK71"/>
          <cell r="AL71"/>
          <cell r="AO71"/>
          <cell r="AP71"/>
          <cell r="AQ71"/>
          <cell r="AS71">
            <v>39060</v>
          </cell>
          <cell r="AT71">
            <v>44013</v>
          </cell>
          <cell r="AU71">
            <v>44377</v>
          </cell>
          <cell r="AV71" t="str">
            <v>MSP with PNZ only</v>
          </cell>
          <cell r="AW71">
            <v>43929</v>
          </cell>
          <cell r="BC71" t="str">
            <v>ARC0278223</v>
          </cell>
          <cell r="BD71" t="str">
            <v>X</v>
          </cell>
          <cell r="BF71" t="str">
            <v>Y</v>
          </cell>
          <cell r="BG71" t="str">
            <v>Sub 2</v>
          </cell>
          <cell r="BH71" t="str">
            <v>sspilman@ucsd.edu</v>
          </cell>
          <cell r="BJ71">
            <v>0</v>
          </cell>
          <cell r="BK71">
            <v>30302</v>
          </cell>
          <cell r="BL71">
            <v>65.474137931034477</v>
          </cell>
          <cell r="BM71">
            <v>28.060344827586206</v>
          </cell>
          <cell r="BN71">
            <v>0</v>
          </cell>
          <cell r="BO71">
            <v>0</v>
          </cell>
        </row>
        <row r="72">
          <cell r="A72">
            <v>2021</v>
          </cell>
          <cell r="B72">
            <v>303</v>
          </cell>
          <cell r="C72" t="str">
            <v>Medicine</v>
          </cell>
          <cell r="D72" t="str">
            <v>GIM</v>
          </cell>
          <cell r="F72" t="str">
            <v>Shamshoum</v>
          </cell>
          <cell r="G72" t="str">
            <v>MSP</v>
          </cell>
          <cell r="H72" t="str">
            <v>Active</v>
          </cell>
          <cell r="I72">
            <v>10362946</v>
          </cell>
          <cell r="J72" t="e">
            <v>#N/A</v>
          </cell>
          <cell r="K72" t="str">
            <v>Stewart, Ryan Wesley</v>
          </cell>
          <cell r="L72" t="str">
            <v>Stewart</v>
          </cell>
          <cell r="M72" t="str">
            <v>Ryan</v>
          </cell>
          <cell r="N72">
            <v>44013</v>
          </cell>
          <cell r="O72">
            <v>44377</v>
          </cell>
          <cell r="P72" t="str">
            <v>0771</v>
          </cell>
          <cell r="Q72" t="str">
            <v>MSP</v>
          </cell>
          <cell r="R72">
            <v>40660056</v>
          </cell>
          <cell r="S72" t="e">
            <v>#REF!</v>
          </cell>
          <cell r="T72" t="str">
            <v/>
          </cell>
          <cell r="U72" t="str">
            <v>NA</v>
          </cell>
          <cell r="W72">
            <v>209887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209887</v>
          </cell>
          <cell r="AD72">
            <v>89952</v>
          </cell>
          <cell r="AE72">
            <v>0</v>
          </cell>
          <cell r="AF72">
            <v>299839</v>
          </cell>
          <cell r="AG72">
            <v>299839</v>
          </cell>
          <cell r="AH72">
            <v>1</v>
          </cell>
          <cell r="AI72">
            <v>299839</v>
          </cell>
          <cell r="AJ72">
            <v>0</v>
          </cell>
          <cell r="AK72"/>
          <cell r="AL72"/>
          <cell r="AO72"/>
          <cell r="AP72"/>
          <cell r="AQ72"/>
          <cell r="AS72">
            <v>299839</v>
          </cell>
          <cell r="AT72">
            <v>44013</v>
          </cell>
          <cell r="AU72">
            <v>44377</v>
          </cell>
          <cell r="AV72" t="str">
            <v>MSP with PNZ and PSZ</v>
          </cell>
          <cell r="AW72">
            <v>43969</v>
          </cell>
          <cell r="BC72" t="str">
            <v>ARC0273596</v>
          </cell>
          <cell r="BD72" t="str">
            <v>M</v>
          </cell>
          <cell r="BF72" t="str">
            <v>Y</v>
          </cell>
          <cell r="BG72"/>
          <cell r="BH72" t="str">
            <v>rwstewart@ucsd.edu</v>
          </cell>
          <cell r="BI72" t="str">
            <v>Per RT/Dept - OK to accept 4-hour blocks for all MSP GIMs. SL 5/4/18</v>
          </cell>
          <cell r="BJ72">
            <v>0</v>
          </cell>
          <cell r="BK72">
            <v>30331</v>
          </cell>
          <cell r="BL72">
            <v>100.5205938697318</v>
          </cell>
          <cell r="BM72">
            <v>43.080459770114942</v>
          </cell>
          <cell r="BO72"/>
        </row>
        <row r="73">
          <cell r="A73">
            <v>2021</v>
          </cell>
          <cell r="B73">
            <v>303</v>
          </cell>
          <cell r="C73" t="str">
            <v>Medicine</v>
          </cell>
          <cell r="D73" t="str">
            <v>GIM</v>
          </cell>
          <cell r="F73" t="str">
            <v>Shamshoum</v>
          </cell>
          <cell r="G73" t="str">
            <v>MSP</v>
          </cell>
          <cell r="H73" t="str">
            <v>Active</v>
          </cell>
          <cell r="I73">
            <v>10363485</v>
          </cell>
          <cell r="J73" t="e">
            <v>#N/A</v>
          </cell>
          <cell r="K73" t="str">
            <v>Thomas, Robert L.</v>
          </cell>
          <cell r="L73" t="str">
            <v>Thomas</v>
          </cell>
          <cell r="M73" t="str">
            <v>Robert</v>
          </cell>
          <cell r="N73">
            <v>43780</v>
          </cell>
          <cell r="O73">
            <v>44145</v>
          </cell>
          <cell r="P73" t="str">
            <v>0772</v>
          </cell>
          <cell r="Q73" t="str">
            <v>MSP</v>
          </cell>
          <cell r="R73">
            <v>40660632</v>
          </cell>
          <cell r="S73" t="e">
            <v>#REF!</v>
          </cell>
          <cell r="T73" t="str">
            <v/>
          </cell>
          <cell r="U73" t="str">
            <v>NA</v>
          </cell>
          <cell r="W73">
            <v>119000</v>
          </cell>
          <cell r="X73">
            <v>0.2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119000</v>
          </cell>
          <cell r="AD73">
            <v>51000</v>
          </cell>
          <cell r="AE73">
            <v>0</v>
          </cell>
          <cell r="AF73">
            <v>170000</v>
          </cell>
          <cell r="AG73">
            <v>170000</v>
          </cell>
          <cell r="AH73">
            <v>0.2</v>
          </cell>
          <cell r="AI73">
            <v>34000</v>
          </cell>
          <cell r="AJ73">
            <v>0</v>
          </cell>
          <cell r="AK73"/>
          <cell r="AL73"/>
          <cell r="AO73"/>
          <cell r="AP73"/>
          <cell r="AQ73"/>
          <cell r="AS73">
            <v>34000</v>
          </cell>
          <cell r="AT73">
            <v>43780</v>
          </cell>
          <cell r="AU73">
            <v>44145</v>
          </cell>
          <cell r="AV73" t="str">
            <v>MSP with PNZ only</v>
          </cell>
          <cell r="AW73">
            <v>43781</v>
          </cell>
          <cell r="BC73" t="str">
            <v>New MSP at 20% variable effort (ARC0268174). // ARC0288220 - non-renewal. KVS</v>
          </cell>
          <cell r="BD73" t="str">
            <v>X</v>
          </cell>
          <cell r="BF73" t="str">
            <v>Y</v>
          </cell>
          <cell r="BG73" t="str">
            <v>Sub 2</v>
          </cell>
          <cell r="BH73" t="str">
            <v>rlthomas@ucsd.edu</v>
          </cell>
          <cell r="BJ73">
            <v>0</v>
          </cell>
          <cell r="BK73">
            <v>30302</v>
          </cell>
          <cell r="BL73">
            <v>56.992337164750957</v>
          </cell>
          <cell r="BM73">
            <v>24.425287356321839</v>
          </cell>
          <cell r="BN73">
            <v>0</v>
          </cell>
          <cell r="BO73">
            <v>0</v>
          </cell>
        </row>
        <row r="74">
          <cell r="A74">
            <v>2021</v>
          </cell>
          <cell r="B74">
            <v>303</v>
          </cell>
          <cell r="C74" t="str">
            <v>Medicine</v>
          </cell>
          <cell r="D74" t="str">
            <v>GIM</v>
          </cell>
          <cell r="F74" t="str">
            <v>Shamshoum</v>
          </cell>
          <cell r="G74" t="str">
            <v>MSP</v>
          </cell>
          <cell r="H74" t="str">
            <v>Active</v>
          </cell>
          <cell r="I74">
            <v>10366938</v>
          </cell>
          <cell r="J74" t="e">
            <v>#N/A</v>
          </cell>
          <cell r="K74" t="str">
            <v>Jaramillo, Mary</v>
          </cell>
          <cell r="L74" t="str">
            <v>Jaramillo</v>
          </cell>
          <cell r="M74" t="str">
            <v>Mary</v>
          </cell>
          <cell r="N74">
            <v>44013</v>
          </cell>
          <cell r="O74">
            <v>44377</v>
          </cell>
          <cell r="P74" t="str">
            <v>0770</v>
          </cell>
          <cell r="Q74" t="str">
            <v>MSP</v>
          </cell>
          <cell r="R74">
            <v>40653492</v>
          </cell>
          <cell r="S74" t="e">
            <v>#REF!</v>
          </cell>
          <cell r="T74" t="str">
            <v/>
          </cell>
          <cell r="U74" t="str">
            <v>NA</v>
          </cell>
          <cell r="W74">
            <v>213751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213751</v>
          </cell>
          <cell r="AD74">
            <v>91608</v>
          </cell>
          <cell r="AE74">
            <v>0</v>
          </cell>
          <cell r="AF74">
            <v>305359</v>
          </cell>
          <cell r="AG74">
            <v>305359</v>
          </cell>
          <cell r="AH74">
            <v>1</v>
          </cell>
          <cell r="AI74">
            <v>305359</v>
          </cell>
          <cell r="AJ74">
            <v>0</v>
          </cell>
          <cell r="AK74"/>
          <cell r="AL74"/>
          <cell r="AO74"/>
          <cell r="AP74"/>
          <cell r="AQ74"/>
          <cell r="AS74">
            <v>305359</v>
          </cell>
          <cell r="AT74">
            <v>44013</v>
          </cell>
          <cell r="AU74">
            <v>44377</v>
          </cell>
          <cell r="AV74" t="str">
            <v>MSP with PNZ and PSZ</v>
          </cell>
          <cell r="AW74">
            <v>43970</v>
          </cell>
          <cell r="BC74" t="str">
            <v>ARC0273605</v>
          </cell>
          <cell r="BD74" t="str">
            <v>M</v>
          </cell>
          <cell r="BF74" t="str">
            <v>Y</v>
          </cell>
          <cell r="BG74"/>
          <cell r="BH74" t="str">
            <v>m1jaramillo@ucsd.edu</v>
          </cell>
          <cell r="BJ74">
            <v>0</v>
          </cell>
          <cell r="BK74">
            <v>30331</v>
          </cell>
          <cell r="BL74">
            <v>102.37116858237547</v>
          </cell>
          <cell r="BM74">
            <v>43.873563218390807</v>
          </cell>
          <cell r="BO74"/>
        </row>
        <row r="75">
          <cell r="A75">
            <v>2021</v>
          </cell>
          <cell r="B75">
            <v>303</v>
          </cell>
          <cell r="C75" t="str">
            <v>Medicine</v>
          </cell>
          <cell r="D75" t="str">
            <v>GIM</v>
          </cell>
          <cell r="F75" t="str">
            <v>Shamshoum</v>
          </cell>
          <cell r="G75" t="str">
            <v>MSP</v>
          </cell>
          <cell r="H75" t="str">
            <v>Active</v>
          </cell>
          <cell r="I75">
            <v>10370423</v>
          </cell>
          <cell r="J75" t="e">
            <v>#N/A</v>
          </cell>
          <cell r="K75" t="str">
            <v>Bhatti, Tahir</v>
          </cell>
          <cell r="L75" t="str">
            <v>Bhatti</v>
          </cell>
          <cell r="M75" t="str">
            <v>Tahir</v>
          </cell>
          <cell r="N75">
            <v>44013</v>
          </cell>
          <cell r="O75">
            <v>44377</v>
          </cell>
          <cell r="P75" t="str">
            <v>0772</v>
          </cell>
          <cell r="Q75" t="str">
            <v>MSP</v>
          </cell>
          <cell r="R75">
            <v>40649125</v>
          </cell>
          <cell r="S75" t="e">
            <v>#REF!</v>
          </cell>
          <cell r="T75" t="str">
            <v/>
          </cell>
          <cell r="U75" t="str">
            <v>NA</v>
          </cell>
          <cell r="W75">
            <v>151410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151410</v>
          </cell>
          <cell r="AD75">
            <v>64890</v>
          </cell>
          <cell r="AE75">
            <v>0</v>
          </cell>
          <cell r="AF75">
            <v>216300</v>
          </cell>
          <cell r="AG75">
            <v>216300</v>
          </cell>
          <cell r="AH75">
            <v>1</v>
          </cell>
          <cell r="AI75">
            <v>216300</v>
          </cell>
          <cell r="AJ75">
            <v>0</v>
          </cell>
          <cell r="AK75"/>
          <cell r="AL75"/>
          <cell r="AO75"/>
          <cell r="AP75"/>
          <cell r="AQ75"/>
          <cell r="AS75">
            <v>216300</v>
          </cell>
          <cell r="AT75">
            <v>44013</v>
          </cell>
          <cell r="AU75">
            <v>44377</v>
          </cell>
          <cell r="AV75" t="str">
            <v>MSP with PNZ and PSZ</v>
          </cell>
          <cell r="AW75"/>
          <cell r="BC75" t="str">
            <v>ARC0273534</v>
          </cell>
          <cell r="BD75" t="str">
            <v>M</v>
          </cell>
          <cell r="BF75" t="str">
            <v>Y</v>
          </cell>
          <cell r="BG75"/>
          <cell r="BH75" t="str">
            <v>tbhatti@ucsd.edu</v>
          </cell>
          <cell r="BJ75">
            <v>0</v>
          </cell>
          <cell r="BK75">
            <v>30331</v>
          </cell>
          <cell r="BL75">
            <v>72.514367816091948</v>
          </cell>
          <cell r="BM75">
            <v>31.077586206896552</v>
          </cell>
          <cell r="BO75"/>
        </row>
        <row r="76">
          <cell r="A76">
            <v>2021</v>
          </cell>
          <cell r="B76">
            <v>303</v>
          </cell>
          <cell r="C76" t="str">
            <v>Medicine</v>
          </cell>
          <cell r="D76" t="str">
            <v>GIM</v>
          </cell>
          <cell r="F76" t="str">
            <v>Shamshoum</v>
          </cell>
          <cell r="G76" t="str">
            <v>MSP</v>
          </cell>
          <cell r="H76" t="str">
            <v>Active</v>
          </cell>
          <cell r="I76">
            <v>10371041</v>
          </cell>
          <cell r="J76" t="e">
            <v>#N/A</v>
          </cell>
          <cell r="K76" t="str">
            <v>Brann, Alison M</v>
          </cell>
          <cell r="L76" t="str">
            <v>Brann</v>
          </cell>
          <cell r="M76" t="str">
            <v>Alison</v>
          </cell>
          <cell r="N76">
            <v>44105</v>
          </cell>
          <cell r="O76">
            <v>44377</v>
          </cell>
          <cell r="P76" t="str">
            <v>0772</v>
          </cell>
          <cell r="Q76" t="str">
            <v>MSP</v>
          </cell>
          <cell r="R76">
            <v>40761622</v>
          </cell>
          <cell r="S76" t="e">
            <v>#REF!</v>
          </cell>
          <cell r="T76" t="str">
            <v/>
          </cell>
          <cell r="U76" t="str">
            <v>NA</v>
          </cell>
          <cell r="W76">
            <v>177500</v>
          </cell>
          <cell r="X76">
            <v>0.2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177500</v>
          </cell>
          <cell r="AD76">
            <v>0</v>
          </cell>
          <cell r="AE76">
            <v>0</v>
          </cell>
          <cell r="AF76">
            <v>177500</v>
          </cell>
          <cell r="AG76">
            <v>177500</v>
          </cell>
          <cell r="AH76">
            <v>0.2</v>
          </cell>
          <cell r="AI76">
            <v>35500</v>
          </cell>
          <cell r="AJ76">
            <v>0</v>
          </cell>
          <cell r="AK76"/>
          <cell r="AL76"/>
          <cell r="AO76"/>
          <cell r="AP76"/>
          <cell r="AQ76"/>
          <cell r="AS76">
            <v>35500</v>
          </cell>
          <cell r="AT76">
            <v>44105</v>
          </cell>
          <cell r="AU76">
            <v>44377</v>
          </cell>
          <cell r="AV76" t="str">
            <v>MSP without incentive</v>
          </cell>
          <cell r="AW76">
            <v>44091</v>
          </cell>
          <cell r="AX76" t="str">
            <v>Reyes, J.</v>
          </cell>
          <cell r="BD76" t="str">
            <v>X</v>
          </cell>
          <cell r="BF76" t="str">
            <v>Y</v>
          </cell>
          <cell r="BG76" t="str">
            <v>GME</v>
          </cell>
          <cell r="BH76" t="str">
            <v>abrann@ucsd.edu</v>
          </cell>
          <cell r="BJ76">
            <v>0</v>
          </cell>
          <cell r="BK76">
            <v>30302</v>
          </cell>
          <cell r="BL76">
            <v>85.009578544061299</v>
          </cell>
          <cell r="BM76">
            <v>0</v>
          </cell>
          <cell r="BO76"/>
        </row>
        <row r="77">
          <cell r="A77">
            <v>2021</v>
          </cell>
          <cell r="B77">
            <v>303</v>
          </cell>
          <cell r="C77" t="str">
            <v>Medicine</v>
          </cell>
          <cell r="D77" t="str">
            <v>GIM</v>
          </cell>
          <cell r="F77" t="str">
            <v>Shamshoum</v>
          </cell>
          <cell r="G77" t="str">
            <v>MSP</v>
          </cell>
          <cell r="H77" t="str">
            <v>Active</v>
          </cell>
          <cell r="I77">
            <v>10371220</v>
          </cell>
          <cell r="J77" t="e">
            <v>#N/A</v>
          </cell>
          <cell r="K77" t="str">
            <v>Levine, Neil D</v>
          </cell>
          <cell r="L77" t="str">
            <v>Levine</v>
          </cell>
          <cell r="M77" t="str">
            <v>Neil</v>
          </cell>
          <cell r="N77">
            <v>44013</v>
          </cell>
          <cell r="O77">
            <v>44377</v>
          </cell>
          <cell r="P77" t="str">
            <v>0770</v>
          </cell>
          <cell r="Q77" t="str">
            <v>MSP</v>
          </cell>
          <cell r="R77">
            <v>40654703</v>
          </cell>
          <cell r="S77" t="e">
            <v>#REF!</v>
          </cell>
          <cell r="T77" t="str">
            <v/>
          </cell>
          <cell r="U77" t="str">
            <v>NA</v>
          </cell>
          <cell r="W77">
            <v>213751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213751</v>
          </cell>
          <cell r="AD77">
            <v>91608</v>
          </cell>
          <cell r="AE77">
            <v>0</v>
          </cell>
          <cell r="AF77">
            <v>305359</v>
          </cell>
          <cell r="AG77">
            <v>305359</v>
          </cell>
          <cell r="AH77">
            <v>1</v>
          </cell>
          <cell r="AI77">
            <v>305359</v>
          </cell>
          <cell r="AJ77">
            <v>0</v>
          </cell>
          <cell r="AK77"/>
          <cell r="AL77"/>
          <cell r="AO77"/>
          <cell r="AP77"/>
          <cell r="AQ77"/>
          <cell r="AS77">
            <v>305359</v>
          </cell>
          <cell r="AT77">
            <v>44013</v>
          </cell>
          <cell r="AU77">
            <v>44377</v>
          </cell>
          <cell r="AV77" t="str">
            <v>MSP with PNZ and PSZ</v>
          </cell>
          <cell r="AW77">
            <v>43969</v>
          </cell>
          <cell r="BC77" t="str">
            <v>ARC0273604</v>
          </cell>
          <cell r="BD77" t="str">
            <v>M</v>
          </cell>
          <cell r="BF77" t="str">
            <v>Y</v>
          </cell>
          <cell r="BG77"/>
          <cell r="BH77" t="str">
            <v>ndlevine@ucsd.edu</v>
          </cell>
          <cell r="BI77" t="str">
            <v>Per Sonny, EE perform clinical sessions in 4 hours increments.</v>
          </cell>
          <cell r="BJ77">
            <v>0</v>
          </cell>
          <cell r="BK77">
            <v>30331</v>
          </cell>
          <cell r="BL77">
            <v>102.37116858237547</v>
          </cell>
          <cell r="BM77">
            <v>43.873563218390807</v>
          </cell>
          <cell r="BO77"/>
        </row>
        <row r="78">
          <cell r="A78">
            <v>2021</v>
          </cell>
          <cell r="B78">
            <v>303</v>
          </cell>
          <cell r="C78" t="str">
            <v>Medicine</v>
          </cell>
          <cell r="D78" t="str">
            <v>GIM</v>
          </cell>
          <cell r="F78" t="str">
            <v>Shamshoum</v>
          </cell>
          <cell r="G78" t="str">
            <v>MSP</v>
          </cell>
          <cell r="H78" t="str">
            <v>Active</v>
          </cell>
          <cell r="I78">
            <v>10371243</v>
          </cell>
          <cell r="J78" t="e">
            <v>#N/A</v>
          </cell>
          <cell r="K78" t="str">
            <v>Leverone, Nicholas A</v>
          </cell>
          <cell r="L78" t="str">
            <v>Leverone</v>
          </cell>
          <cell r="M78" t="str">
            <v>Nicholas</v>
          </cell>
          <cell r="N78">
            <v>44013</v>
          </cell>
          <cell r="O78">
            <v>44377</v>
          </cell>
          <cell r="P78" t="str">
            <v>0771</v>
          </cell>
          <cell r="Q78" t="str">
            <v>MSP</v>
          </cell>
          <cell r="R78">
            <v>40712608</v>
          </cell>
          <cell r="S78" t="e">
            <v>#REF!</v>
          </cell>
          <cell r="T78" t="str">
            <v/>
          </cell>
          <cell r="U78" t="str">
            <v>NA</v>
          </cell>
          <cell r="W78">
            <v>136710</v>
          </cell>
          <cell r="X78">
            <v>0.2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136710</v>
          </cell>
          <cell r="AD78">
            <v>58590</v>
          </cell>
          <cell r="AE78">
            <v>0</v>
          </cell>
          <cell r="AF78">
            <v>195300</v>
          </cell>
          <cell r="AG78">
            <v>195300</v>
          </cell>
          <cell r="AH78">
            <v>0.2</v>
          </cell>
          <cell r="AI78">
            <v>39060</v>
          </cell>
          <cell r="AJ78">
            <v>0</v>
          </cell>
          <cell r="AK78"/>
          <cell r="AL78"/>
          <cell r="AO78"/>
          <cell r="AP78"/>
          <cell r="AQ78"/>
          <cell r="AS78">
            <v>39060</v>
          </cell>
          <cell r="AT78">
            <v>44013</v>
          </cell>
          <cell r="AU78">
            <v>44377</v>
          </cell>
          <cell r="AV78" t="str">
            <v>MSP with PNZ only</v>
          </cell>
          <cell r="AW78">
            <v>43929</v>
          </cell>
          <cell r="BC78" t="str">
            <v>ARC0278221</v>
          </cell>
          <cell r="BD78" t="str">
            <v>X</v>
          </cell>
          <cell r="BF78" t="str">
            <v>Y</v>
          </cell>
          <cell r="BG78" t="str">
            <v>Sub 2</v>
          </cell>
          <cell r="BH78" t="str">
            <v>nleverone@ucsd.edu</v>
          </cell>
          <cell r="BJ78">
            <v>0</v>
          </cell>
          <cell r="BK78">
            <v>30302</v>
          </cell>
          <cell r="BL78">
            <v>65.474137931034477</v>
          </cell>
          <cell r="BM78">
            <v>28.060344827586206</v>
          </cell>
          <cell r="BN78">
            <v>0</v>
          </cell>
          <cell r="BO78">
            <v>0</v>
          </cell>
        </row>
        <row r="79">
          <cell r="A79">
            <v>2021</v>
          </cell>
          <cell r="B79">
            <v>303</v>
          </cell>
          <cell r="C79" t="str">
            <v>Medicine</v>
          </cell>
          <cell r="D79" t="str">
            <v>GIM</v>
          </cell>
          <cell r="F79" t="str">
            <v>Shamshoum</v>
          </cell>
          <cell r="G79" t="str">
            <v>MSP</v>
          </cell>
          <cell r="H79" t="str">
            <v>Active</v>
          </cell>
          <cell r="I79">
            <v>10373711</v>
          </cell>
          <cell r="J79" t="e">
            <v>#N/A</v>
          </cell>
          <cell r="K79" t="str">
            <v>Asghar, Ali</v>
          </cell>
          <cell r="L79" t="str">
            <v>Asghar</v>
          </cell>
          <cell r="M79" t="str">
            <v>Ali</v>
          </cell>
          <cell r="N79">
            <v>44013</v>
          </cell>
          <cell r="O79">
            <v>44377</v>
          </cell>
          <cell r="P79" t="str">
            <v>0771</v>
          </cell>
          <cell r="Q79" t="str">
            <v>MSP</v>
          </cell>
          <cell r="R79">
            <v>40712522</v>
          </cell>
          <cell r="S79" t="e">
            <v>#REF!</v>
          </cell>
          <cell r="T79" t="str">
            <v/>
          </cell>
          <cell r="U79" t="str">
            <v>NA</v>
          </cell>
          <cell r="W79">
            <v>168000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168000</v>
          </cell>
          <cell r="AD79">
            <v>72000</v>
          </cell>
          <cell r="AE79">
            <v>0</v>
          </cell>
          <cell r="AF79">
            <v>240000</v>
          </cell>
          <cell r="AG79">
            <v>240000</v>
          </cell>
          <cell r="AH79">
            <v>1</v>
          </cell>
          <cell r="AI79">
            <v>240000</v>
          </cell>
          <cell r="AJ79">
            <v>0</v>
          </cell>
          <cell r="AK79"/>
          <cell r="AL79"/>
          <cell r="AO79"/>
          <cell r="AP79"/>
          <cell r="AQ79"/>
          <cell r="AS79">
            <v>240000</v>
          </cell>
          <cell r="AT79">
            <v>44013</v>
          </cell>
          <cell r="AU79">
            <v>44377</v>
          </cell>
          <cell r="AV79" t="str">
            <v>MSP with PNZ and PSZ</v>
          </cell>
          <cell r="AW79">
            <v>43977</v>
          </cell>
          <cell r="AX79" t="str">
            <v>Tkebuchava, R.</v>
          </cell>
          <cell r="AY79" t="str">
            <v>Tam, S.</v>
          </cell>
          <cell r="BC79" t="str">
            <v>ARC0284301</v>
          </cell>
          <cell r="BD79" t="str">
            <v>M</v>
          </cell>
          <cell r="BF79" t="str">
            <v>Y</v>
          </cell>
          <cell r="BG79"/>
          <cell r="BH79" t="str">
            <v>alasghar@ucsd.edu</v>
          </cell>
          <cell r="BJ79">
            <v>0</v>
          </cell>
          <cell r="BK79">
            <v>30302</v>
          </cell>
          <cell r="BL79">
            <v>80.459770114942529</v>
          </cell>
          <cell r="BM79">
            <v>34.482758620689658</v>
          </cell>
          <cell r="BO79"/>
        </row>
        <row r="80">
          <cell r="A80">
            <v>2021</v>
          </cell>
          <cell r="B80">
            <v>303</v>
          </cell>
          <cell r="C80" t="str">
            <v>Medicine</v>
          </cell>
          <cell r="D80" t="str">
            <v>GIM</v>
          </cell>
          <cell r="F80" t="str">
            <v>Shamshoum</v>
          </cell>
          <cell r="G80" t="str">
            <v>MSP</v>
          </cell>
          <cell r="H80" t="str">
            <v>Active</v>
          </cell>
          <cell r="I80">
            <v>10373910</v>
          </cell>
          <cell r="J80" t="e">
            <v>#N/A</v>
          </cell>
          <cell r="K80" t="str">
            <v>Hergesheimer, Charles</v>
          </cell>
          <cell r="L80" t="str">
            <v>Hergesheimer</v>
          </cell>
          <cell r="M80" t="str">
            <v>Charles</v>
          </cell>
          <cell r="N80">
            <v>44013</v>
          </cell>
          <cell r="O80">
            <v>44377</v>
          </cell>
          <cell r="P80" t="str">
            <v>0770</v>
          </cell>
          <cell r="Q80" t="str">
            <v>MSP</v>
          </cell>
          <cell r="R80">
            <v>40652877</v>
          </cell>
          <cell r="S80" t="e">
            <v>#REF!</v>
          </cell>
          <cell r="T80" t="str">
            <v/>
          </cell>
          <cell r="U80" t="str">
            <v>NA</v>
          </cell>
          <cell r="W80">
            <v>212206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212206</v>
          </cell>
          <cell r="AD80">
            <v>90945</v>
          </cell>
          <cell r="AE80">
            <v>0</v>
          </cell>
          <cell r="AF80">
            <v>303151</v>
          </cell>
          <cell r="AG80">
            <v>303151</v>
          </cell>
          <cell r="AH80">
            <v>1</v>
          </cell>
          <cell r="AI80">
            <v>303151</v>
          </cell>
          <cell r="AJ80">
            <v>0</v>
          </cell>
          <cell r="AK80"/>
          <cell r="AL80"/>
          <cell r="AO80"/>
          <cell r="AP80"/>
          <cell r="AQ80"/>
          <cell r="AS80">
            <v>303151</v>
          </cell>
          <cell r="AT80">
            <v>44013</v>
          </cell>
          <cell r="AU80">
            <v>44377</v>
          </cell>
          <cell r="AV80" t="str">
            <v>MSP with PNZ and PSZ</v>
          </cell>
          <cell r="AW80">
            <v>43969</v>
          </cell>
          <cell r="BC80" t="str">
            <v>ARC0273603</v>
          </cell>
          <cell r="BD80" t="str">
            <v>M</v>
          </cell>
          <cell r="BF80" t="str">
            <v>Y</v>
          </cell>
          <cell r="BG80"/>
          <cell r="BH80" t="str">
            <v>chergesheimer@ucsd.edu</v>
          </cell>
          <cell r="BJ80">
            <v>0</v>
          </cell>
          <cell r="BK80">
            <v>30331</v>
          </cell>
          <cell r="BL80">
            <v>101.63122605363985</v>
          </cell>
          <cell r="BM80">
            <v>43.556034482758619</v>
          </cell>
          <cell r="BO80"/>
        </row>
        <row r="81">
          <cell r="A81">
            <v>2022</v>
          </cell>
          <cell r="B81">
            <v>303</v>
          </cell>
          <cell r="C81" t="str">
            <v>Medicine</v>
          </cell>
          <cell r="D81" t="str">
            <v>GIM</v>
          </cell>
          <cell r="F81" t="str">
            <v>Shamshoum</v>
          </cell>
          <cell r="G81" t="str">
            <v>MSP</v>
          </cell>
          <cell r="I81">
            <v>10450765</v>
          </cell>
          <cell r="J81" t="e">
            <v>#N/A</v>
          </cell>
          <cell r="K81" t="str">
            <v>Bahl, Namita</v>
          </cell>
          <cell r="L81" t="str">
            <v>Bahl</v>
          </cell>
          <cell r="M81" t="str">
            <v>Namita</v>
          </cell>
          <cell r="N81">
            <v>44137</v>
          </cell>
          <cell r="O81">
            <v>44501</v>
          </cell>
          <cell r="P81" t="str">
            <v>0770</v>
          </cell>
          <cell r="Q81" t="str">
            <v>MSP</v>
          </cell>
          <cell r="R81">
            <v>40738711</v>
          </cell>
          <cell r="S81" t="e">
            <v>#REF!</v>
          </cell>
          <cell r="T81" t="str">
            <v/>
          </cell>
          <cell r="U81" t="str">
            <v>NA</v>
          </cell>
          <cell r="W81">
            <v>192673</v>
          </cell>
          <cell r="X81">
            <v>0.875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192673</v>
          </cell>
          <cell r="AD81">
            <v>82574</v>
          </cell>
          <cell r="AE81">
            <v>0</v>
          </cell>
          <cell r="AF81">
            <v>275247</v>
          </cell>
          <cell r="AG81">
            <v>275247</v>
          </cell>
          <cell r="AH81">
            <v>0.875</v>
          </cell>
          <cell r="AI81">
            <v>240841.125</v>
          </cell>
          <cell r="AJ81">
            <v>0</v>
          </cell>
          <cell r="AK81"/>
          <cell r="AL81"/>
          <cell r="AO81"/>
          <cell r="AP81"/>
          <cell r="AQ81"/>
          <cell r="AS81">
            <v>240841.125</v>
          </cell>
          <cell r="AT81">
            <v>44137</v>
          </cell>
          <cell r="AU81">
            <v>44501</v>
          </cell>
          <cell r="AV81" t="str">
            <v>MSP with PNZ and PSZ</v>
          </cell>
          <cell r="AW81">
            <v>44107</v>
          </cell>
          <cell r="BC81" t="str">
            <v>ARC0287987 - Non base annual  $82,574 (72252.25 fte annual; 6021.02 fte monthly)</v>
          </cell>
          <cell r="BD81" t="str">
            <v>N</v>
          </cell>
          <cell r="BF81" t="str">
            <v>Y</v>
          </cell>
          <cell r="BG81"/>
          <cell r="BH81" t="str">
            <v>nbahl@ucsd.edu</v>
          </cell>
          <cell r="BJ81">
            <v>0</v>
          </cell>
          <cell r="BL81">
            <v>92.276340996168585</v>
          </cell>
          <cell r="BM81">
            <v>39.546934865900383</v>
          </cell>
          <cell r="BO81"/>
        </row>
        <row r="82">
          <cell r="A82">
            <v>2021</v>
          </cell>
          <cell r="B82">
            <v>303</v>
          </cell>
          <cell r="C82" t="str">
            <v>Medicine</v>
          </cell>
          <cell r="D82" t="str">
            <v>HM</v>
          </cell>
          <cell r="F82" t="str">
            <v>Tkebuchava</v>
          </cell>
          <cell r="G82" t="str">
            <v>MSP</v>
          </cell>
          <cell r="H82" t="str">
            <v>Active</v>
          </cell>
          <cell r="I82">
            <v>10360109</v>
          </cell>
          <cell r="J82" t="e">
            <v>#N/A</v>
          </cell>
          <cell r="K82" t="str">
            <v>Kwak, Kevin Wooyong</v>
          </cell>
          <cell r="L82" t="str">
            <v>Kwak</v>
          </cell>
          <cell r="M82" t="str">
            <v>Kevin</v>
          </cell>
          <cell r="N82">
            <v>44013</v>
          </cell>
          <cell r="O82">
            <v>44377</v>
          </cell>
          <cell r="P82" t="str">
            <v>0771</v>
          </cell>
          <cell r="Q82" t="str">
            <v>MSP</v>
          </cell>
          <cell r="R82">
            <v>40645630</v>
          </cell>
          <cell r="S82" t="e">
            <v>#REF!</v>
          </cell>
          <cell r="T82" t="str">
            <v/>
          </cell>
          <cell r="U82" t="str">
            <v>NA</v>
          </cell>
          <cell r="W82">
            <v>118244</v>
          </cell>
          <cell r="X82">
            <v>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118244</v>
          </cell>
          <cell r="AD82">
            <v>121756</v>
          </cell>
          <cell r="AE82">
            <v>0</v>
          </cell>
          <cell r="AF82">
            <v>240000</v>
          </cell>
          <cell r="AG82">
            <v>240000</v>
          </cell>
          <cell r="AH82">
            <v>1</v>
          </cell>
          <cell r="AI82">
            <v>240000</v>
          </cell>
          <cell r="AJ82">
            <v>0</v>
          </cell>
          <cell r="AK82"/>
          <cell r="AL82"/>
          <cell r="AO82"/>
          <cell r="AP82"/>
          <cell r="AQ82"/>
          <cell r="AS82">
            <v>240000</v>
          </cell>
          <cell r="AT82">
            <v>44013</v>
          </cell>
          <cell r="AU82">
            <v>44377</v>
          </cell>
          <cell r="AV82" t="str">
            <v>MSP with PNZ and PSZ</v>
          </cell>
          <cell r="AW82">
            <v>43866</v>
          </cell>
          <cell r="AX82" t="str">
            <v>Taylor, J.</v>
          </cell>
          <cell r="BC82" t="str">
            <v>ARC0273637 - MSP Renewal</v>
          </cell>
          <cell r="BD82" t="str">
            <v>M</v>
          </cell>
          <cell r="BF82" t="str">
            <v>N</v>
          </cell>
          <cell r="BG82"/>
          <cell r="BH82" t="str">
            <v>kekwak@ucsd.edu</v>
          </cell>
          <cell r="BJ82">
            <v>0</v>
          </cell>
          <cell r="BK82">
            <v>30331</v>
          </cell>
          <cell r="BL82">
            <v>56.630268199233718</v>
          </cell>
          <cell r="BM82">
            <v>58.312260536398469</v>
          </cell>
          <cell r="BO82"/>
        </row>
        <row r="83">
          <cell r="A83">
            <v>2021</v>
          </cell>
          <cell r="B83">
            <v>303</v>
          </cell>
          <cell r="C83" t="str">
            <v>Medicine</v>
          </cell>
          <cell r="D83" t="str">
            <v>HM</v>
          </cell>
          <cell r="F83" t="str">
            <v>Tkebuchava</v>
          </cell>
          <cell r="G83" t="str">
            <v>MSP</v>
          </cell>
          <cell r="H83" t="str">
            <v>Active</v>
          </cell>
          <cell r="I83">
            <v>10360423</v>
          </cell>
          <cell r="J83" t="e">
            <v>#N/A</v>
          </cell>
          <cell r="K83" t="str">
            <v>Truong, Alex Wong</v>
          </cell>
          <cell r="L83" t="str">
            <v>Truong</v>
          </cell>
          <cell r="M83" t="str">
            <v>Alex</v>
          </cell>
          <cell r="N83">
            <v>44013</v>
          </cell>
          <cell r="O83">
            <v>44377</v>
          </cell>
          <cell r="P83" t="str">
            <v>0771</v>
          </cell>
          <cell r="Q83" t="str">
            <v>MSP</v>
          </cell>
          <cell r="R83">
            <v>40644087</v>
          </cell>
          <cell r="S83" t="e">
            <v>#REF!</v>
          </cell>
          <cell r="T83" t="str">
            <v/>
          </cell>
          <cell r="U83" t="str">
            <v>NA</v>
          </cell>
          <cell r="W83">
            <v>118244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118244</v>
          </cell>
          <cell r="AD83">
            <v>121756</v>
          </cell>
          <cell r="AE83">
            <v>0</v>
          </cell>
          <cell r="AF83">
            <v>240000</v>
          </cell>
          <cell r="AG83">
            <v>240000</v>
          </cell>
          <cell r="AH83">
            <v>1</v>
          </cell>
          <cell r="AI83">
            <v>240000</v>
          </cell>
          <cell r="AJ83">
            <v>0</v>
          </cell>
          <cell r="AK83"/>
          <cell r="AL83"/>
          <cell r="AO83"/>
          <cell r="AP83"/>
          <cell r="AQ83"/>
          <cell r="AS83">
            <v>240000</v>
          </cell>
          <cell r="AT83">
            <v>44013</v>
          </cell>
          <cell r="AU83">
            <v>44377</v>
          </cell>
          <cell r="AV83" t="str">
            <v>MSP with PNZ and PSZ</v>
          </cell>
          <cell r="AW83">
            <v>43872</v>
          </cell>
          <cell r="AX83" t="str">
            <v>Taylor, J.</v>
          </cell>
          <cell r="BC83" t="str">
            <v>ARC0273638</v>
          </cell>
          <cell r="BD83" t="str">
            <v>M</v>
          </cell>
          <cell r="BF83" t="str">
            <v>Y</v>
          </cell>
          <cell r="BG83"/>
          <cell r="BH83" t="str">
            <v>alt081@ucsd.edu</v>
          </cell>
          <cell r="BJ83">
            <v>0</v>
          </cell>
          <cell r="BK83">
            <v>30331</v>
          </cell>
          <cell r="BL83">
            <v>56.630268199233718</v>
          </cell>
          <cell r="BM83">
            <v>58.312260536398469</v>
          </cell>
          <cell r="BO83"/>
        </row>
        <row r="84">
          <cell r="A84">
            <v>2021</v>
          </cell>
          <cell r="B84">
            <v>303</v>
          </cell>
          <cell r="C84" t="str">
            <v>Medicine</v>
          </cell>
          <cell r="D84" t="str">
            <v>HM</v>
          </cell>
          <cell r="F84" t="str">
            <v>Tkebuchava</v>
          </cell>
          <cell r="G84" t="str">
            <v>MSP</v>
          </cell>
          <cell r="H84" t="str">
            <v>Active</v>
          </cell>
          <cell r="I84">
            <v>10361612</v>
          </cell>
          <cell r="J84" t="e">
            <v>#N/A</v>
          </cell>
          <cell r="K84" t="str">
            <v>Gandhi, Nikhil</v>
          </cell>
          <cell r="L84" t="str">
            <v>Gandhi</v>
          </cell>
          <cell r="M84" t="str">
            <v>Nikhil</v>
          </cell>
          <cell r="N84">
            <v>44013</v>
          </cell>
          <cell r="O84">
            <v>44377</v>
          </cell>
          <cell r="P84" t="str">
            <v>0772</v>
          </cell>
          <cell r="Q84" t="str">
            <v>MSP</v>
          </cell>
          <cell r="R84">
            <v>40642936</v>
          </cell>
          <cell r="S84" t="e">
            <v>#REF!</v>
          </cell>
          <cell r="T84" t="str">
            <v/>
          </cell>
          <cell r="U84" t="str">
            <v>NA</v>
          </cell>
          <cell r="W84">
            <v>91900</v>
          </cell>
          <cell r="X84">
            <v>0.49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91900</v>
          </cell>
          <cell r="AD84">
            <v>25700</v>
          </cell>
          <cell r="AE84">
            <v>0</v>
          </cell>
          <cell r="AF84">
            <v>117600</v>
          </cell>
          <cell r="AG84">
            <v>117600</v>
          </cell>
          <cell r="AH84">
            <v>0.49</v>
          </cell>
          <cell r="AI84">
            <v>57624</v>
          </cell>
          <cell r="AJ84">
            <v>0</v>
          </cell>
          <cell r="AK84"/>
          <cell r="AL84"/>
          <cell r="AO84"/>
          <cell r="AP84"/>
          <cell r="AQ84"/>
          <cell r="AS84">
            <v>57624</v>
          </cell>
          <cell r="AT84">
            <v>44013</v>
          </cell>
          <cell r="AU84">
            <v>44377</v>
          </cell>
          <cell r="AV84" t="str">
            <v>MSP with PNZ and PSZ</v>
          </cell>
          <cell r="AW84">
            <v>43866</v>
          </cell>
          <cell r="AX84" t="str">
            <v>Taylor, J.</v>
          </cell>
          <cell r="BC84" t="str">
            <v>ARC0273407</v>
          </cell>
          <cell r="BD84" t="str">
            <v>N</v>
          </cell>
          <cell r="BF84" t="str">
            <v>N</v>
          </cell>
          <cell r="BG84"/>
          <cell r="BH84" t="str">
            <v>nigandhi@ucsd.edu</v>
          </cell>
          <cell r="BJ84">
            <v>0</v>
          </cell>
          <cell r="BK84">
            <v>30331</v>
          </cell>
          <cell r="BL84">
            <v>44.013409961685824</v>
          </cell>
          <cell r="BM84">
            <v>12.308429118773946</v>
          </cell>
          <cell r="BO84"/>
        </row>
        <row r="85">
          <cell r="A85">
            <v>2021</v>
          </cell>
          <cell r="B85">
            <v>303</v>
          </cell>
          <cell r="C85" t="str">
            <v>Medicine</v>
          </cell>
          <cell r="D85" t="str">
            <v>HM</v>
          </cell>
          <cell r="F85" t="str">
            <v>Tkebuchava</v>
          </cell>
          <cell r="G85" t="str">
            <v>MSP</v>
          </cell>
          <cell r="H85" t="str">
            <v>Active</v>
          </cell>
          <cell r="I85">
            <v>10362793</v>
          </cell>
          <cell r="J85" t="e">
            <v>#N/A</v>
          </cell>
          <cell r="K85" t="str">
            <v>Zayets, Stanislav</v>
          </cell>
          <cell r="L85" t="str">
            <v>Zayets</v>
          </cell>
          <cell r="M85" t="str">
            <v>Stanislav</v>
          </cell>
          <cell r="N85">
            <v>43891</v>
          </cell>
          <cell r="O85">
            <v>44255</v>
          </cell>
          <cell r="P85" t="str">
            <v>0770</v>
          </cell>
          <cell r="Q85" t="str">
            <v>MSP</v>
          </cell>
          <cell r="R85">
            <v>40662504</v>
          </cell>
          <cell r="S85" t="e">
            <v>#REF!</v>
          </cell>
          <cell r="T85" t="str">
            <v/>
          </cell>
          <cell r="U85" t="str">
            <v>NA</v>
          </cell>
          <cell r="W85">
            <v>147805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147805</v>
          </cell>
          <cell r="AD85">
            <v>92195</v>
          </cell>
          <cell r="AE85">
            <v>0</v>
          </cell>
          <cell r="AF85">
            <v>240000</v>
          </cell>
          <cell r="AG85">
            <v>240000</v>
          </cell>
          <cell r="AH85">
            <v>1</v>
          </cell>
          <cell r="AI85">
            <v>240000</v>
          </cell>
          <cell r="AJ85">
            <v>0</v>
          </cell>
          <cell r="AK85"/>
          <cell r="AL85"/>
          <cell r="AO85"/>
          <cell r="AP85"/>
          <cell r="AQ85"/>
          <cell r="AS85">
            <v>240000</v>
          </cell>
          <cell r="AT85">
            <v>43891</v>
          </cell>
          <cell r="AU85">
            <v>44255</v>
          </cell>
          <cell r="AV85" t="str">
            <v>MSP with PNZ and PSZ</v>
          </cell>
          <cell r="AW85">
            <v>43845</v>
          </cell>
          <cell r="AX85" t="str">
            <v>Taylor, J.</v>
          </cell>
          <cell r="BC85" t="str">
            <v>ARC0268152</v>
          </cell>
          <cell r="BD85" t="str">
            <v>M</v>
          </cell>
          <cell r="BF85" t="str">
            <v>N</v>
          </cell>
          <cell r="BG85"/>
          <cell r="BH85" t="str">
            <v>szayets@ucsd.edu</v>
          </cell>
          <cell r="BJ85">
            <v>0</v>
          </cell>
          <cell r="BK85">
            <v>30331</v>
          </cell>
          <cell r="BL85">
            <v>70.787835249042146</v>
          </cell>
          <cell r="BM85">
            <v>44.154693486590041</v>
          </cell>
          <cell r="BO85"/>
        </row>
        <row r="86">
          <cell r="A86">
            <v>2021</v>
          </cell>
          <cell r="B86">
            <v>303</v>
          </cell>
          <cell r="C86" t="str">
            <v>Medicine</v>
          </cell>
          <cell r="D86" t="str">
            <v>HM</v>
          </cell>
          <cell r="F86" t="str">
            <v>Tkebuchava</v>
          </cell>
          <cell r="G86" t="str">
            <v>MSP</v>
          </cell>
          <cell r="H86" t="str">
            <v>Active</v>
          </cell>
          <cell r="I86">
            <v>10365804</v>
          </cell>
          <cell r="J86" t="e">
            <v>#N/A</v>
          </cell>
          <cell r="K86" t="str">
            <v>Moazzam, Alan Ali</v>
          </cell>
          <cell r="L86" t="str">
            <v>Moazzam</v>
          </cell>
          <cell r="M86" t="str">
            <v>Alan</v>
          </cell>
          <cell r="N86">
            <v>44013</v>
          </cell>
          <cell r="O86">
            <v>44377</v>
          </cell>
          <cell r="P86" t="str">
            <v>0770</v>
          </cell>
          <cell r="Q86" t="str">
            <v>MSP</v>
          </cell>
          <cell r="R86">
            <v>40657996</v>
          </cell>
          <cell r="S86" t="e">
            <v>#REF!</v>
          </cell>
          <cell r="T86" t="str">
            <v/>
          </cell>
          <cell r="U86" t="str">
            <v>NA</v>
          </cell>
          <cell r="W86">
            <v>147805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147805</v>
          </cell>
          <cell r="AD86">
            <v>92195</v>
          </cell>
          <cell r="AE86">
            <v>0</v>
          </cell>
          <cell r="AF86">
            <v>240000</v>
          </cell>
          <cell r="AG86">
            <v>240000</v>
          </cell>
          <cell r="AH86">
            <v>1</v>
          </cell>
          <cell r="AI86">
            <v>240000</v>
          </cell>
          <cell r="AJ86">
            <v>0</v>
          </cell>
          <cell r="AK86"/>
          <cell r="AL86"/>
          <cell r="AO86"/>
          <cell r="AP86"/>
          <cell r="AQ86"/>
          <cell r="AS86">
            <v>240000</v>
          </cell>
          <cell r="AT86">
            <v>44013</v>
          </cell>
          <cell r="AU86">
            <v>44377</v>
          </cell>
          <cell r="AV86" t="str">
            <v>MSP with PNZ and PSZ</v>
          </cell>
          <cell r="AW86">
            <v>43866</v>
          </cell>
          <cell r="AX86" t="str">
            <v>Taylor, J.</v>
          </cell>
          <cell r="BC86" t="str">
            <v>ARC0273620</v>
          </cell>
          <cell r="BD86" t="str">
            <v>M</v>
          </cell>
          <cell r="BF86" t="str">
            <v>N</v>
          </cell>
          <cell r="BG86"/>
          <cell r="BH86" t="str">
            <v>amoazzam@ucsd.edu</v>
          </cell>
          <cell r="BJ86">
            <v>0</v>
          </cell>
          <cell r="BK86">
            <v>30331</v>
          </cell>
          <cell r="BL86">
            <v>70.787835249042146</v>
          </cell>
          <cell r="BM86">
            <v>44.154693486590041</v>
          </cell>
          <cell r="BO86"/>
        </row>
        <row r="87">
          <cell r="A87">
            <v>2022</v>
          </cell>
          <cell r="B87">
            <v>303</v>
          </cell>
          <cell r="C87" t="str">
            <v>Medicine</v>
          </cell>
          <cell r="D87" t="str">
            <v>HM</v>
          </cell>
          <cell r="F87" t="str">
            <v>Tkebuchava</v>
          </cell>
          <cell r="G87" t="str">
            <v>MSP</v>
          </cell>
          <cell r="H87" t="str">
            <v>Active</v>
          </cell>
          <cell r="I87">
            <v>10365932</v>
          </cell>
          <cell r="J87" t="e">
            <v>#N/A</v>
          </cell>
          <cell r="K87" t="str">
            <v>Shahatto, Lobna</v>
          </cell>
          <cell r="L87" t="str">
            <v>Shahatto</v>
          </cell>
          <cell r="M87" t="str">
            <v>Lobna</v>
          </cell>
          <cell r="N87">
            <v>44136</v>
          </cell>
          <cell r="O87">
            <v>44500</v>
          </cell>
          <cell r="P87" t="str">
            <v>0771</v>
          </cell>
          <cell r="Q87" t="str">
            <v>MSP</v>
          </cell>
          <cell r="R87">
            <v>40659444</v>
          </cell>
          <cell r="S87" t="e">
            <v>#REF!</v>
          </cell>
          <cell r="T87" t="str">
            <v/>
          </cell>
          <cell r="U87" t="str">
            <v>NA</v>
          </cell>
          <cell r="W87">
            <v>168000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168000</v>
          </cell>
          <cell r="AD87">
            <v>60000</v>
          </cell>
          <cell r="AE87">
            <v>0</v>
          </cell>
          <cell r="AF87">
            <v>228000</v>
          </cell>
          <cell r="AG87">
            <v>228000</v>
          </cell>
          <cell r="AH87">
            <v>1</v>
          </cell>
          <cell r="AI87">
            <v>228000</v>
          </cell>
          <cell r="AJ87">
            <v>0</v>
          </cell>
          <cell r="AK87"/>
          <cell r="AL87"/>
          <cell r="AO87"/>
          <cell r="AP87"/>
          <cell r="AQ87"/>
          <cell r="AS87">
            <v>228000</v>
          </cell>
          <cell r="AT87">
            <v>44136</v>
          </cell>
          <cell r="AU87">
            <v>44500</v>
          </cell>
          <cell r="AV87" t="str">
            <v>MSP with PNZ and PSZ</v>
          </cell>
          <cell r="AW87">
            <v>44097</v>
          </cell>
          <cell r="AX87" t="str">
            <v>Tkebuchava, R.</v>
          </cell>
          <cell r="BC87" t="str">
            <v>ARC0286521</v>
          </cell>
          <cell r="BD87" t="str">
            <v>M</v>
          </cell>
          <cell r="BF87" t="str">
            <v>Y</v>
          </cell>
          <cell r="BG87"/>
          <cell r="BH87" t="str">
            <v>loshahatto@ucsd.edu</v>
          </cell>
          <cell r="BJ87">
            <v>0</v>
          </cell>
          <cell r="BK87">
            <v>30331</v>
          </cell>
          <cell r="BL87">
            <v>80.459770114942529</v>
          </cell>
          <cell r="BM87">
            <v>28.735632183908045</v>
          </cell>
          <cell r="BO87"/>
        </row>
        <row r="88">
          <cell r="A88">
            <v>2021</v>
          </cell>
          <cell r="B88">
            <v>303</v>
          </cell>
          <cell r="C88" t="str">
            <v>Medicine</v>
          </cell>
          <cell r="D88" t="str">
            <v>HM</v>
          </cell>
          <cell r="F88" t="str">
            <v>Tkebuchava</v>
          </cell>
          <cell r="G88" t="str">
            <v>MSP</v>
          </cell>
          <cell r="H88" t="str">
            <v>Active</v>
          </cell>
          <cell r="I88">
            <v>10365962</v>
          </cell>
          <cell r="J88" t="e">
            <v>#N/A</v>
          </cell>
          <cell r="K88" t="str">
            <v>Mehdi, Harshal Singh</v>
          </cell>
          <cell r="L88" t="str">
            <v>Mehdi</v>
          </cell>
          <cell r="M88" t="str">
            <v>Harshal</v>
          </cell>
          <cell r="N88">
            <v>44013</v>
          </cell>
          <cell r="O88">
            <v>44377</v>
          </cell>
          <cell r="P88" t="str">
            <v>0771</v>
          </cell>
          <cell r="Q88" t="str">
            <v>MSP</v>
          </cell>
          <cell r="R88">
            <v>40659481</v>
          </cell>
          <cell r="S88" t="e">
            <v>#REF!</v>
          </cell>
          <cell r="T88" t="str">
            <v/>
          </cell>
          <cell r="U88" t="str">
            <v>NA</v>
          </cell>
          <cell r="W88">
            <v>118244</v>
          </cell>
          <cell r="X88">
            <v>0.7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118244</v>
          </cell>
          <cell r="AD88">
            <v>49756</v>
          </cell>
          <cell r="AE88">
            <v>0</v>
          </cell>
          <cell r="AF88">
            <v>168000</v>
          </cell>
          <cell r="AG88">
            <v>168000</v>
          </cell>
          <cell r="AH88">
            <v>0.7</v>
          </cell>
          <cell r="AI88">
            <v>117599.99999999999</v>
          </cell>
          <cell r="AJ88">
            <v>0</v>
          </cell>
          <cell r="AK88"/>
          <cell r="AL88"/>
          <cell r="AO88"/>
          <cell r="AP88"/>
          <cell r="AQ88"/>
          <cell r="AS88">
            <v>117600</v>
          </cell>
          <cell r="AT88">
            <v>44013</v>
          </cell>
          <cell r="AU88">
            <v>44377</v>
          </cell>
          <cell r="AV88" t="str">
            <v>MSP with PNZ and PSZ</v>
          </cell>
          <cell r="AW88">
            <v>43866</v>
          </cell>
          <cell r="AX88" t="str">
            <v>Taylor, J.</v>
          </cell>
          <cell r="BD88" t="str">
            <v>M</v>
          </cell>
          <cell r="BF88" t="str">
            <v>N</v>
          </cell>
          <cell r="BG88"/>
          <cell r="BH88" t="str">
            <v>hmehdi@ucsd.edu</v>
          </cell>
          <cell r="BJ88">
            <v>0</v>
          </cell>
          <cell r="BK88">
            <v>30331</v>
          </cell>
          <cell r="BL88">
            <v>56.630268199233718</v>
          </cell>
          <cell r="BM88">
            <v>23.829501915708811</v>
          </cell>
          <cell r="BO88"/>
        </row>
        <row r="89">
          <cell r="A89">
            <v>2021</v>
          </cell>
          <cell r="B89">
            <v>303</v>
          </cell>
          <cell r="C89" t="str">
            <v>Medicine</v>
          </cell>
          <cell r="D89" t="str">
            <v>HM</v>
          </cell>
          <cell r="F89" t="str">
            <v>Tkebuchava</v>
          </cell>
          <cell r="G89" t="str">
            <v>MSP</v>
          </cell>
          <cell r="H89" t="str">
            <v>Active</v>
          </cell>
          <cell r="I89">
            <v>10367034</v>
          </cell>
          <cell r="J89" t="e">
            <v>#N/A</v>
          </cell>
          <cell r="K89" t="str">
            <v>Kviatkovsky, Milla Johanna</v>
          </cell>
          <cell r="L89" t="str">
            <v>Kviatkovsky</v>
          </cell>
          <cell r="M89" t="str">
            <v>Milla</v>
          </cell>
          <cell r="N89">
            <v>44013</v>
          </cell>
          <cell r="O89">
            <v>44377</v>
          </cell>
          <cell r="P89" t="str">
            <v>0771</v>
          </cell>
          <cell r="Q89" t="str">
            <v>MSP</v>
          </cell>
          <cell r="R89">
            <v>40656038</v>
          </cell>
          <cell r="S89" t="e">
            <v>#REF!</v>
          </cell>
          <cell r="T89" t="str">
            <v/>
          </cell>
          <cell r="U89" t="str">
            <v>NA</v>
          </cell>
          <cell r="W89">
            <v>118244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118244</v>
          </cell>
          <cell r="AD89">
            <v>121756</v>
          </cell>
          <cell r="AE89">
            <v>0</v>
          </cell>
          <cell r="AF89">
            <v>240000</v>
          </cell>
          <cell r="AG89">
            <v>240000</v>
          </cell>
          <cell r="AH89">
            <v>1</v>
          </cell>
          <cell r="AI89">
            <v>240000</v>
          </cell>
          <cell r="AJ89">
            <v>0</v>
          </cell>
          <cell r="AK89"/>
          <cell r="AL89"/>
          <cell r="AO89"/>
          <cell r="AP89"/>
          <cell r="AQ89"/>
          <cell r="AS89">
            <v>240000</v>
          </cell>
          <cell r="AT89">
            <v>44013</v>
          </cell>
          <cell r="AU89">
            <v>44377</v>
          </cell>
          <cell r="AV89" t="str">
            <v>MSP with PNZ and PSZ</v>
          </cell>
          <cell r="AW89">
            <v>43866</v>
          </cell>
          <cell r="AX89" t="str">
            <v>Taylor, J.</v>
          </cell>
          <cell r="BD89" t="str">
            <v>M</v>
          </cell>
          <cell r="BF89" t="str">
            <v>N</v>
          </cell>
          <cell r="BG89"/>
          <cell r="BH89" t="str">
            <v>mkviatkovsky@ucsd.edu</v>
          </cell>
          <cell r="BJ89">
            <v>0</v>
          </cell>
          <cell r="BK89">
            <v>30331</v>
          </cell>
          <cell r="BL89">
            <v>56.630268199233718</v>
          </cell>
          <cell r="BM89">
            <v>58.312260536398469</v>
          </cell>
          <cell r="BO89"/>
        </row>
        <row r="90">
          <cell r="A90">
            <v>2021</v>
          </cell>
          <cell r="B90">
            <v>303</v>
          </cell>
          <cell r="C90" t="str">
            <v>Medicine</v>
          </cell>
          <cell r="D90" t="str">
            <v>HM</v>
          </cell>
          <cell r="F90" t="str">
            <v>Tkebuchava</v>
          </cell>
          <cell r="G90" t="str">
            <v>MSP</v>
          </cell>
          <cell r="H90" t="str">
            <v>Active</v>
          </cell>
          <cell r="I90">
            <v>10367101</v>
          </cell>
          <cell r="J90" t="e">
            <v>#N/A</v>
          </cell>
          <cell r="K90" t="str">
            <v>Montazeri, Michael</v>
          </cell>
          <cell r="L90" t="str">
            <v>Montazeri</v>
          </cell>
          <cell r="M90" t="str">
            <v>Michael</v>
          </cell>
          <cell r="N90">
            <v>44013</v>
          </cell>
          <cell r="O90">
            <v>44377</v>
          </cell>
          <cell r="P90" t="str">
            <v>0770</v>
          </cell>
          <cell r="Q90" t="str">
            <v>MSP</v>
          </cell>
          <cell r="R90">
            <v>40656125</v>
          </cell>
          <cell r="S90" t="e">
            <v>#REF!</v>
          </cell>
          <cell r="T90" t="str">
            <v/>
          </cell>
          <cell r="U90" t="str">
            <v>NA</v>
          </cell>
          <cell r="W90">
            <v>187320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187320</v>
          </cell>
          <cell r="AD90">
            <v>80280</v>
          </cell>
          <cell r="AE90">
            <v>0</v>
          </cell>
          <cell r="AF90">
            <v>267600</v>
          </cell>
          <cell r="AG90">
            <v>267600</v>
          </cell>
          <cell r="AH90">
            <v>1</v>
          </cell>
          <cell r="AI90">
            <v>267600</v>
          </cell>
          <cell r="AJ90">
            <v>0</v>
          </cell>
          <cell r="AK90"/>
          <cell r="AL90"/>
          <cell r="AO90"/>
          <cell r="AP90"/>
          <cell r="AQ90"/>
          <cell r="AS90">
            <v>267600</v>
          </cell>
          <cell r="AT90">
            <v>44013</v>
          </cell>
          <cell r="AU90">
            <v>44377</v>
          </cell>
          <cell r="AV90" t="str">
            <v>MSP with PNZ and PSZ</v>
          </cell>
          <cell r="AW90">
            <v>43941</v>
          </cell>
          <cell r="AX90" t="str">
            <v>Tkebuchava, R.</v>
          </cell>
          <cell r="BC90" t="str">
            <v>ARC0273584</v>
          </cell>
          <cell r="BD90" t="str">
            <v>M</v>
          </cell>
          <cell r="BF90" t="str">
            <v>Y</v>
          </cell>
          <cell r="BG90"/>
          <cell r="BH90" t="str">
            <v>mmontazeri@ucsd.edu</v>
          </cell>
          <cell r="BI90" t="str">
            <v>PNZ/PSZ only; No MTE set up needed.</v>
          </cell>
          <cell r="BJ90">
            <v>0</v>
          </cell>
          <cell r="BK90">
            <v>30331</v>
          </cell>
          <cell r="BL90">
            <v>89.712643678160916</v>
          </cell>
          <cell r="BM90">
            <v>38.448275862068968</v>
          </cell>
          <cell r="BO90"/>
        </row>
        <row r="91">
          <cell r="A91">
            <v>2021</v>
          </cell>
          <cell r="B91">
            <v>303</v>
          </cell>
          <cell r="C91" t="str">
            <v>Medicine</v>
          </cell>
          <cell r="D91" t="str">
            <v>HM</v>
          </cell>
          <cell r="F91" t="str">
            <v>Tkebuchava</v>
          </cell>
          <cell r="G91" t="str">
            <v>MSP</v>
          </cell>
          <cell r="H91" t="str">
            <v>Active</v>
          </cell>
          <cell r="I91">
            <v>10367474</v>
          </cell>
          <cell r="J91" t="e">
            <v>#N/A</v>
          </cell>
          <cell r="K91" t="str">
            <v>Choueiri, Michel</v>
          </cell>
          <cell r="L91" t="str">
            <v>Choueiri</v>
          </cell>
          <cell r="M91" t="str">
            <v>Michel</v>
          </cell>
          <cell r="N91">
            <v>43800</v>
          </cell>
          <cell r="O91">
            <v>44165</v>
          </cell>
          <cell r="P91" t="str">
            <v>0770</v>
          </cell>
          <cell r="Q91" t="str">
            <v>MSP</v>
          </cell>
          <cell r="R91">
            <v>40653642</v>
          </cell>
          <cell r="S91" t="e">
            <v>#REF!</v>
          </cell>
          <cell r="T91" t="str">
            <v/>
          </cell>
          <cell r="U91" t="str">
            <v>NA</v>
          </cell>
          <cell r="W91">
            <v>168000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168000</v>
          </cell>
          <cell r="AD91">
            <v>72000</v>
          </cell>
          <cell r="AE91">
            <v>0</v>
          </cell>
          <cell r="AF91">
            <v>240000</v>
          </cell>
          <cell r="AG91">
            <v>240000</v>
          </cell>
          <cell r="AH91">
            <v>1</v>
          </cell>
          <cell r="AI91">
            <v>240000</v>
          </cell>
          <cell r="AJ91">
            <v>0</v>
          </cell>
          <cell r="AK91"/>
          <cell r="AL91"/>
          <cell r="AO91"/>
          <cell r="AP91"/>
          <cell r="AQ91"/>
          <cell r="AS91">
            <v>240000</v>
          </cell>
          <cell r="AT91">
            <v>43800</v>
          </cell>
          <cell r="AU91">
            <v>44165</v>
          </cell>
          <cell r="AV91" t="str">
            <v>MSP with PNZ and PSZ</v>
          </cell>
          <cell r="AW91">
            <v>43752</v>
          </cell>
          <cell r="BD91" t="str">
            <v>M</v>
          </cell>
          <cell r="BF91" t="str">
            <v>N</v>
          </cell>
          <cell r="BG91"/>
          <cell r="BH91" t="str">
            <v>mchoueiri@ucsd.edu</v>
          </cell>
          <cell r="BJ91">
            <v>0</v>
          </cell>
          <cell r="BK91">
            <v>30331</v>
          </cell>
          <cell r="BL91">
            <v>80.459770114942529</v>
          </cell>
          <cell r="BM91">
            <v>34.482758620689658</v>
          </cell>
          <cell r="BO91"/>
        </row>
        <row r="92">
          <cell r="A92">
            <v>2021</v>
          </cell>
          <cell r="B92">
            <v>303</v>
          </cell>
          <cell r="C92" t="str">
            <v>Medicine</v>
          </cell>
          <cell r="D92" t="str">
            <v>HM</v>
          </cell>
          <cell r="F92" t="str">
            <v>Tkebuchava</v>
          </cell>
          <cell r="G92" t="str">
            <v>MSP</v>
          </cell>
          <cell r="H92" t="str">
            <v>Active</v>
          </cell>
          <cell r="I92">
            <v>10367624</v>
          </cell>
          <cell r="J92" t="e">
            <v>#N/A</v>
          </cell>
          <cell r="K92" t="str">
            <v>Moyo, Steven</v>
          </cell>
          <cell r="L92" t="str">
            <v>Moyo</v>
          </cell>
          <cell r="M92" t="str">
            <v>Steven</v>
          </cell>
          <cell r="N92">
            <v>44013</v>
          </cell>
          <cell r="O92">
            <v>44377</v>
          </cell>
          <cell r="P92" t="str">
            <v>0771</v>
          </cell>
          <cell r="Q92" t="str">
            <v>MSP</v>
          </cell>
          <cell r="R92">
            <v>40656249</v>
          </cell>
          <cell r="S92" t="e">
            <v>#REF!</v>
          </cell>
          <cell r="T92" t="str">
            <v/>
          </cell>
          <cell r="U92" t="str">
            <v>NA</v>
          </cell>
          <cell r="W92">
            <v>118244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118244</v>
          </cell>
          <cell r="AD92">
            <v>121756</v>
          </cell>
          <cell r="AE92">
            <v>0</v>
          </cell>
          <cell r="AF92">
            <v>240000</v>
          </cell>
          <cell r="AG92">
            <v>240000</v>
          </cell>
          <cell r="AH92">
            <v>1</v>
          </cell>
          <cell r="AI92">
            <v>240000</v>
          </cell>
          <cell r="AJ92">
            <v>0</v>
          </cell>
          <cell r="AK92"/>
          <cell r="AL92"/>
          <cell r="AO92"/>
          <cell r="AP92"/>
          <cell r="AQ92"/>
          <cell r="AS92">
            <v>240000</v>
          </cell>
          <cell r="AT92">
            <v>44013</v>
          </cell>
          <cell r="AU92">
            <v>44377</v>
          </cell>
          <cell r="AV92" t="str">
            <v>MSP with PNZ and PSZ</v>
          </cell>
          <cell r="AW92">
            <v>43872</v>
          </cell>
          <cell r="AX92" t="str">
            <v>Taylor, J.</v>
          </cell>
          <cell r="BC92" t="str">
            <v>ARC0273635</v>
          </cell>
          <cell r="BD92" t="str">
            <v>M</v>
          </cell>
          <cell r="BF92" t="str">
            <v>N</v>
          </cell>
          <cell r="BG92"/>
          <cell r="BH92" t="str">
            <v>smoyo@ucsd.edu</v>
          </cell>
          <cell r="BJ92">
            <v>0</v>
          </cell>
          <cell r="BK92">
            <v>30331</v>
          </cell>
          <cell r="BL92">
            <v>56.630268199233718</v>
          </cell>
          <cell r="BM92">
            <v>58.312260536398469</v>
          </cell>
          <cell r="BO92"/>
        </row>
        <row r="93">
          <cell r="A93">
            <v>2022</v>
          </cell>
          <cell r="B93">
            <v>303</v>
          </cell>
          <cell r="C93" t="str">
            <v>Medicine</v>
          </cell>
          <cell r="D93" t="str">
            <v>HM</v>
          </cell>
          <cell r="F93" t="str">
            <v>Tkebuchava</v>
          </cell>
          <cell r="G93" t="str">
            <v>MSP</v>
          </cell>
          <cell r="H93" t="str">
            <v>Active</v>
          </cell>
          <cell r="I93">
            <v>10368023</v>
          </cell>
          <cell r="J93" t="e">
            <v>#N/A</v>
          </cell>
          <cell r="K93" t="str">
            <v>Katz, Yisrael</v>
          </cell>
          <cell r="L93" t="str">
            <v>Katz</v>
          </cell>
          <cell r="M93" t="str">
            <v>Yisrael</v>
          </cell>
          <cell r="N93">
            <v>44044</v>
          </cell>
          <cell r="O93">
            <v>44408</v>
          </cell>
          <cell r="P93" t="str">
            <v>0771</v>
          </cell>
          <cell r="Q93" t="str">
            <v>MSP</v>
          </cell>
          <cell r="R93">
            <v>40738472</v>
          </cell>
          <cell r="S93" t="e">
            <v>#REF!</v>
          </cell>
          <cell r="T93" t="str">
            <v/>
          </cell>
          <cell r="U93" t="str">
            <v>NA</v>
          </cell>
          <cell r="W93">
            <v>168000</v>
          </cell>
          <cell r="X93">
            <v>0.2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168000</v>
          </cell>
          <cell r="AD93">
            <v>72000</v>
          </cell>
          <cell r="AE93">
            <v>0</v>
          </cell>
          <cell r="AF93">
            <v>240000</v>
          </cell>
          <cell r="AG93">
            <v>240000</v>
          </cell>
          <cell r="AH93">
            <v>0.2</v>
          </cell>
          <cell r="AI93">
            <v>48000</v>
          </cell>
          <cell r="AJ93">
            <v>0</v>
          </cell>
          <cell r="AK93"/>
          <cell r="AL93"/>
          <cell r="AO93"/>
          <cell r="AP93"/>
          <cell r="AQ93"/>
          <cell r="AS93">
            <v>48000</v>
          </cell>
          <cell r="AT93">
            <v>44044</v>
          </cell>
          <cell r="AU93">
            <v>44408</v>
          </cell>
          <cell r="AV93" t="str">
            <v>MSP with PNZ and PSZ</v>
          </cell>
          <cell r="AW93">
            <v>44040</v>
          </cell>
          <cell r="AX93" t="str">
            <v>Tam, S.</v>
          </cell>
          <cell r="BC93" t="str">
            <v>ARC0287946</v>
          </cell>
          <cell r="BD93" t="str">
            <v>M</v>
          </cell>
          <cell r="BF93" t="str">
            <v>N</v>
          </cell>
          <cell r="BG93" t="str">
            <v>Sub 2</v>
          </cell>
          <cell r="BH93" t="str">
            <v>ykatz@ucsd.edu</v>
          </cell>
          <cell r="BJ93">
            <v>0</v>
          </cell>
          <cell r="BK93">
            <v>30331</v>
          </cell>
          <cell r="BL93">
            <v>80.459770114942529</v>
          </cell>
          <cell r="BM93">
            <v>34.482758620689658</v>
          </cell>
          <cell r="BN93">
            <v>0</v>
          </cell>
          <cell r="BO93">
            <v>0</v>
          </cell>
        </row>
        <row r="94">
          <cell r="A94">
            <v>2022</v>
          </cell>
          <cell r="B94">
            <v>303</v>
          </cell>
          <cell r="C94" t="str">
            <v>Medicine</v>
          </cell>
          <cell r="D94" t="str">
            <v>HM</v>
          </cell>
          <cell r="F94" t="str">
            <v>Tkebuchava</v>
          </cell>
          <cell r="G94" t="str">
            <v>MSP</v>
          </cell>
          <cell r="H94" t="str">
            <v>Active</v>
          </cell>
          <cell r="I94">
            <v>10368060</v>
          </cell>
          <cell r="J94" t="e">
            <v>#N/A</v>
          </cell>
          <cell r="K94" t="str">
            <v>Bajwa, Jaswinder</v>
          </cell>
          <cell r="L94" t="str">
            <v>Bajwa</v>
          </cell>
          <cell r="M94" t="str">
            <v>Jaswinder</v>
          </cell>
          <cell r="N94">
            <v>44105</v>
          </cell>
          <cell r="O94">
            <v>44469</v>
          </cell>
          <cell r="P94" t="str">
            <v>0770</v>
          </cell>
          <cell r="Q94" t="str">
            <v>MSP</v>
          </cell>
          <cell r="R94">
            <v>40656280</v>
          </cell>
          <cell r="S94" t="e">
            <v>#REF!</v>
          </cell>
          <cell r="T94" t="str">
            <v/>
          </cell>
          <cell r="U94" t="str">
            <v>NA</v>
          </cell>
          <cell r="W94">
            <v>172200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172200</v>
          </cell>
          <cell r="AD94">
            <v>73800</v>
          </cell>
          <cell r="AE94">
            <v>0</v>
          </cell>
          <cell r="AF94">
            <v>246000</v>
          </cell>
          <cell r="AG94">
            <v>246000</v>
          </cell>
          <cell r="AH94">
            <v>1</v>
          </cell>
          <cell r="AI94">
            <v>246000</v>
          </cell>
          <cell r="AJ94">
            <v>0</v>
          </cell>
          <cell r="AK94"/>
          <cell r="AL94"/>
          <cell r="AO94"/>
          <cell r="AP94"/>
          <cell r="AQ94"/>
          <cell r="AS94">
            <v>246000</v>
          </cell>
          <cell r="AT94">
            <v>44105</v>
          </cell>
          <cell r="AU94">
            <v>44469</v>
          </cell>
          <cell r="AV94" t="str">
            <v>MSP with PNZ and PSZ</v>
          </cell>
          <cell r="AW94">
            <v>44036</v>
          </cell>
          <cell r="AX94" t="str">
            <v>Taylor, J.</v>
          </cell>
          <cell r="BC94" t="str">
            <v>ARC0284244</v>
          </cell>
          <cell r="BD94" t="str">
            <v>M</v>
          </cell>
          <cell r="BF94" t="str">
            <v>N</v>
          </cell>
          <cell r="BG94"/>
          <cell r="BH94" t="str">
            <v>jabajwa@ucsd.edu</v>
          </cell>
          <cell r="BJ94">
            <v>0</v>
          </cell>
          <cell r="BK94">
            <v>30331</v>
          </cell>
          <cell r="BL94">
            <v>82.47126436781609</v>
          </cell>
          <cell r="BM94">
            <v>35.344827586206897</v>
          </cell>
          <cell r="BO94"/>
        </row>
        <row r="95">
          <cell r="A95">
            <v>2021</v>
          </cell>
          <cell r="B95">
            <v>303</v>
          </cell>
          <cell r="C95" t="str">
            <v>Medicine</v>
          </cell>
          <cell r="D95" t="str">
            <v>HM</v>
          </cell>
          <cell r="F95" t="str">
            <v>Tkebuchava</v>
          </cell>
          <cell r="G95" t="str">
            <v>MSP</v>
          </cell>
          <cell r="H95" t="str">
            <v>Active</v>
          </cell>
          <cell r="I95">
            <v>10369166</v>
          </cell>
          <cell r="J95" t="e">
            <v>#N/A</v>
          </cell>
          <cell r="K95" t="str">
            <v>Chace, Constance</v>
          </cell>
          <cell r="L95" t="str">
            <v>Chace</v>
          </cell>
          <cell r="M95" t="str">
            <v>Constance</v>
          </cell>
          <cell r="N95">
            <v>44013</v>
          </cell>
          <cell r="O95">
            <v>44377</v>
          </cell>
          <cell r="P95" t="str">
            <v>0771</v>
          </cell>
          <cell r="Q95" t="str">
            <v>MSP</v>
          </cell>
          <cell r="R95">
            <v>40656615</v>
          </cell>
          <cell r="S95" t="e">
            <v>#REF!</v>
          </cell>
          <cell r="T95" t="str">
            <v/>
          </cell>
          <cell r="U95" t="str">
            <v>NA</v>
          </cell>
          <cell r="W95">
            <v>114800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114800</v>
          </cell>
          <cell r="AD95">
            <v>101200</v>
          </cell>
          <cell r="AE95">
            <v>0</v>
          </cell>
          <cell r="AF95">
            <v>216000</v>
          </cell>
          <cell r="AG95">
            <v>216000</v>
          </cell>
          <cell r="AH95">
            <v>1</v>
          </cell>
          <cell r="AI95">
            <v>216000</v>
          </cell>
          <cell r="AJ95">
            <v>0</v>
          </cell>
          <cell r="AK95"/>
          <cell r="AL95"/>
          <cell r="AO95"/>
          <cell r="AP95"/>
          <cell r="AQ95"/>
          <cell r="AS95">
            <v>216000</v>
          </cell>
          <cell r="AT95">
            <v>44013</v>
          </cell>
          <cell r="AU95">
            <v>44377</v>
          </cell>
          <cell r="AV95" t="str">
            <v>MSP with PNZ and PSZ</v>
          </cell>
          <cell r="AW95">
            <v>43942</v>
          </cell>
          <cell r="AX95" t="str">
            <v>Tkebuchava, R.</v>
          </cell>
          <cell r="BC95" t="str">
            <v>ARC0273625</v>
          </cell>
          <cell r="BD95" t="str">
            <v>M</v>
          </cell>
          <cell r="BF95" t="str">
            <v>N</v>
          </cell>
          <cell r="BG95"/>
          <cell r="BH95" t="str">
            <v>cchace@ucsd.edu</v>
          </cell>
          <cell r="BJ95">
            <v>1</v>
          </cell>
          <cell r="BK95">
            <v>30331</v>
          </cell>
          <cell r="BL95">
            <v>54.980842911877396</v>
          </cell>
          <cell r="BM95">
            <v>48.467432950191572</v>
          </cell>
          <cell r="BO95"/>
        </row>
        <row r="96">
          <cell r="A96">
            <v>2021</v>
          </cell>
          <cell r="B96">
            <v>303</v>
          </cell>
          <cell r="C96" t="str">
            <v>Medicine</v>
          </cell>
          <cell r="D96" t="str">
            <v>HM</v>
          </cell>
          <cell r="F96" t="str">
            <v>Tkebuchava</v>
          </cell>
          <cell r="G96" t="str">
            <v>MSP</v>
          </cell>
          <cell r="H96" t="str">
            <v>Active</v>
          </cell>
          <cell r="I96">
            <v>10370185</v>
          </cell>
          <cell r="J96" t="e">
            <v>#N/A</v>
          </cell>
          <cell r="K96" t="str">
            <v>Lago Hernandez, Carlos</v>
          </cell>
          <cell r="L96" t="str">
            <v>Lago Hernandez</v>
          </cell>
          <cell r="M96" t="str">
            <v>Carlos</v>
          </cell>
          <cell r="N96">
            <v>44013</v>
          </cell>
          <cell r="O96">
            <v>44377</v>
          </cell>
          <cell r="P96" t="str">
            <v>0771</v>
          </cell>
          <cell r="Q96" t="str">
            <v>MSP</v>
          </cell>
          <cell r="R96">
            <v>40654423</v>
          </cell>
          <cell r="S96" t="e">
            <v>#REF!</v>
          </cell>
          <cell r="T96" t="str">
            <v/>
          </cell>
          <cell r="U96" t="str">
            <v>NA</v>
          </cell>
          <cell r="W96">
            <v>118244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118244</v>
          </cell>
          <cell r="AD96">
            <v>121756</v>
          </cell>
          <cell r="AE96">
            <v>0</v>
          </cell>
          <cell r="AF96">
            <v>240000</v>
          </cell>
          <cell r="AG96">
            <v>240000</v>
          </cell>
          <cell r="AH96">
            <v>1</v>
          </cell>
          <cell r="AI96">
            <v>240000</v>
          </cell>
          <cell r="AJ96">
            <v>0</v>
          </cell>
          <cell r="AK96"/>
          <cell r="AL96"/>
          <cell r="AO96"/>
          <cell r="AP96"/>
          <cell r="AQ96"/>
          <cell r="AS96">
            <v>240000</v>
          </cell>
          <cell r="AT96">
            <v>44013</v>
          </cell>
          <cell r="AU96">
            <v>44377</v>
          </cell>
          <cell r="AV96" t="str">
            <v>MSP with PNZ and PSZ</v>
          </cell>
          <cell r="AW96">
            <v>43874</v>
          </cell>
          <cell r="BC96" t="str">
            <v>ARC0273631</v>
          </cell>
          <cell r="BD96" t="str">
            <v>M</v>
          </cell>
          <cell r="BF96" t="str">
            <v>Y</v>
          </cell>
          <cell r="BG96"/>
          <cell r="BH96" t="str">
            <v>clagohernandez@ucsd.edu</v>
          </cell>
          <cell r="BI96" t="str">
            <v>PNZ/PSZ only; No MTE set up needed.</v>
          </cell>
          <cell r="BJ96">
            <v>0</v>
          </cell>
          <cell r="BK96">
            <v>30331</v>
          </cell>
          <cell r="BL96">
            <v>56.630268199233718</v>
          </cell>
          <cell r="BM96">
            <v>58.312260536398469</v>
          </cell>
          <cell r="BO96"/>
        </row>
        <row r="97">
          <cell r="A97">
            <v>2022</v>
          </cell>
          <cell r="B97">
            <v>303</v>
          </cell>
          <cell r="C97" t="str">
            <v>Medicine</v>
          </cell>
          <cell r="D97" t="str">
            <v>HM</v>
          </cell>
          <cell r="F97" t="str">
            <v>Tkebuchava</v>
          </cell>
          <cell r="G97" t="str">
            <v>MSP</v>
          </cell>
          <cell r="H97" t="str">
            <v>Active</v>
          </cell>
          <cell r="I97">
            <v>10373185</v>
          </cell>
          <cell r="J97" t="e">
            <v>#N/A</v>
          </cell>
          <cell r="K97" t="str">
            <v>Childers, Diana Jane</v>
          </cell>
          <cell r="L97" t="str">
            <v>Childers</v>
          </cell>
          <cell r="M97" t="str">
            <v>Diana</v>
          </cell>
          <cell r="N97">
            <v>44075</v>
          </cell>
          <cell r="O97">
            <v>44439</v>
          </cell>
          <cell r="P97" t="str">
            <v>0771</v>
          </cell>
          <cell r="Q97" t="str">
            <v>MSP</v>
          </cell>
          <cell r="R97">
            <v>40650034</v>
          </cell>
          <cell r="S97" t="e">
            <v>#REF!</v>
          </cell>
          <cell r="T97" t="str">
            <v/>
          </cell>
          <cell r="U97" t="str">
            <v>NA</v>
          </cell>
          <cell r="W97">
            <v>169050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169050</v>
          </cell>
          <cell r="AD97">
            <v>72450</v>
          </cell>
          <cell r="AE97">
            <v>0</v>
          </cell>
          <cell r="AF97">
            <v>241500</v>
          </cell>
          <cell r="AG97">
            <v>241500</v>
          </cell>
          <cell r="AH97">
            <v>1</v>
          </cell>
          <cell r="AI97">
            <v>241500</v>
          </cell>
          <cell r="AJ97">
            <v>0</v>
          </cell>
          <cell r="AK97"/>
          <cell r="AL97"/>
          <cell r="AO97"/>
          <cell r="AP97"/>
          <cell r="AQ97"/>
          <cell r="AS97">
            <v>241500</v>
          </cell>
          <cell r="AT97">
            <v>44075</v>
          </cell>
          <cell r="AU97">
            <v>44439</v>
          </cell>
          <cell r="AV97" t="str">
            <v>MSP with PNZ and PSZ</v>
          </cell>
          <cell r="AW97"/>
          <cell r="BC97" t="str">
            <v>ARC0282558</v>
          </cell>
          <cell r="BD97" t="str">
            <v>M</v>
          </cell>
          <cell r="BF97" t="str">
            <v>Y</v>
          </cell>
          <cell r="BG97"/>
          <cell r="BH97" t="str">
            <v>dchilders@ucsd.edu</v>
          </cell>
          <cell r="BJ97">
            <v>0</v>
          </cell>
          <cell r="BK97">
            <v>30331</v>
          </cell>
          <cell r="BL97">
            <v>80.962643678160916</v>
          </cell>
          <cell r="BM97">
            <v>34.698275862068968</v>
          </cell>
        </row>
        <row r="98">
          <cell r="A98">
            <v>2021</v>
          </cell>
          <cell r="B98">
            <v>303</v>
          </cell>
          <cell r="C98" t="str">
            <v>Medicine</v>
          </cell>
          <cell r="D98" t="str">
            <v>HM</v>
          </cell>
          <cell r="F98" t="str">
            <v>Tkebuchava</v>
          </cell>
          <cell r="G98" t="str">
            <v>MSP</v>
          </cell>
          <cell r="H98" t="str">
            <v>Active</v>
          </cell>
          <cell r="I98">
            <v>10373402</v>
          </cell>
          <cell r="J98" t="e">
            <v>#N/A</v>
          </cell>
          <cell r="K98" t="str">
            <v>Amirrezvani, Ali</v>
          </cell>
          <cell r="L98" t="str">
            <v>Amirrezvani</v>
          </cell>
          <cell r="M98" t="str">
            <v>Ali</v>
          </cell>
          <cell r="N98">
            <v>44013</v>
          </cell>
          <cell r="O98">
            <v>44377</v>
          </cell>
          <cell r="P98" t="str">
            <v>0770</v>
          </cell>
          <cell r="Q98" t="str">
            <v>MSP</v>
          </cell>
          <cell r="R98">
            <v>40655352</v>
          </cell>
          <cell r="S98" t="e">
            <v>#REF!</v>
          </cell>
          <cell r="T98" t="str">
            <v/>
          </cell>
          <cell r="U98" t="str">
            <v>NA</v>
          </cell>
          <cell r="W98">
            <v>187886</v>
          </cell>
          <cell r="X98">
            <v>0.49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187886</v>
          </cell>
          <cell r="AD98">
            <v>80522</v>
          </cell>
          <cell r="AE98">
            <v>0</v>
          </cell>
          <cell r="AF98">
            <v>268408</v>
          </cell>
          <cell r="AG98">
            <v>268408</v>
          </cell>
          <cell r="AH98">
            <v>0.49</v>
          </cell>
          <cell r="AI98">
            <v>131519.91999999998</v>
          </cell>
          <cell r="AJ98">
            <v>0</v>
          </cell>
          <cell r="AK98"/>
          <cell r="AL98"/>
          <cell r="AO98"/>
          <cell r="AP98"/>
          <cell r="AQ98"/>
          <cell r="AS98">
            <v>131519.92000000001</v>
          </cell>
          <cell r="AT98">
            <v>44013</v>
          </cell>
          <cell r="AU98">
            <v>44377</v>
          </cell>
          <cell r="AV98" t="str">
            <v>MSP with PNZ and PSZ</v>
          </cell>
          <cell r="AW98">
            <v>43866</v>
          </cell>
          <cell r="AX98" t="str">
            <v>Taylor, J.</v>
          </cell>
          <cell r="BC98" t="str">
            <v>ARC0273586</v>
          </cell>
          <cell r="BD98" t="str">
            <v>N</v>
          </cell>
          <cell r="BF98" t="str">
            <v>N</v>
          </cell>
          <cell r="BG98"/>
          <cell r="BH98" t="str">
            <v>aamirrezvani@ucsd.edu</v>
          </cell>
          <cell r="BJ98">
            <v>0</v>
          </cell>
          <cell r="BK98">
            <v>30331</v>
          </cell>
          <cell r="BL98">
            <v>89.98371647509579</v>
          </cell>
          <cell r="BM98">
            <v>38.564176245210732</v>
          </cell>
        </row>
        <row r="99">
          <cell r="A99">
            <v>2021</v>
          </cell>
          <cell r="B99">
            <v>303</v>
          </cell>
          <cell r="C99" t="str">
            <v>Medicine</v>
          </cell>
          <cell r="D99" t="str">
            <v>HM</v>
          </cell>
          <cell r="F99" t="str">
            <v>Tkebuchava</v>
          </cell>
          <cell r="G99" t="str">
            <v>MSP</v>
          </cell>
          <cell r="H99" t="str">
            <v>Active</v>
          </cell>
          <cell r="I99">
            <v>10373976</v>
          </cell>
          <cell r="J99" t="e">
            <v>#N/A</v>
          </cell>
          <cell r="K99" t="str">
            <v>Mayasy, Shadi</v>
          </cell>
          <cell r="L99" t="str">
            <v>Mayasy</v>
          </cell>
          <cell r="M99" t="str">
            <v>Shadi</v>
          </cell>
          <cell r="N99">
            <v>43831</v>
          </cell>
          <cell r="O99">
            <v>44196</v>
          </cell>
          <cell r="P99" t="str">
            <v>0771</v>
          </cell>
          <cell r="Q99" t="str">
            <v>MSP</v>
          </cell>
          <cell r="R99">
            <v>40655526</v>
          </cell>
          <cell r="S99" t="e">
            <v>#REF!</v>
          </cell>
          <cell r="T99" t="str">
            <v/>
          </cell>
          <cell r="U99" t="str">
            <v>NA</v>
          </cell>
          <cell r="W99">
            <v>168000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168000</v>
          </cell>
          <cell r="AD99">
            <v>72000</v>
          </cell>
          <cell r="AE99">
            <v>0</v>
          </cell>
          <cell r="AF99">
            <v>240000</v>
          </cell>
          <cell r="AG99">
            <v>240000</v>
          </cell>
          <cell r="AH99">
            <v>1</v>
          </cell>
          <cell r="AI99">
            <v>240000</v>
          </cell>
          <cell r="AJ99">
            <v>0</v>
          </cell>
          <cell r="AK99"/>
          <cell r="AL99"/>
          <cell r="AO99"/>
          <cell r="AP99"/>
          <cell r="AQ99"/>
          <cell r="AS99">
            <v>240000</v>
          </cell>
          <cell r="AT99">
            <v>43831</v>
          </cell>
          <cell r="AU99">
            <v>44196</v>
          </cell>
          <cell r="AV99" t="str">
            <v>MSP with PNZ and PSZ</v>
          </cell>
          <cell r="AW99">
            <v>43752</v>
          </cell>
          <cell r="BC99" t="str">
            <v>ARC0263757: Contract renewed; Total Salary increased</v>
          </cell>
          <cell r="BD99" t="str">
            <v>M</v>
          </cell>
          <cell r="BF99" t="str">
            <v>Y</v>
          </cell>
          <cell r="BG99"/>
          <cell r="BH99" t="str">
            <v>smayasy@ucsd.edu</v>
          </cell>
          <cell r="BJ99">
            <v>0</v>
          </cell>
          <cell r="BK99">
            <v>30331</v>
          </cell>
          <cell r="BL99">
            <v>80.459770114942529</v>
          </cell>
          <cell r="BM99">
            <v>34.482758620689658</v>
          </cell>
        </row>
        <row r="100">
          <cell r="A100">
            <v>2021</v>
          </cell>
          <cell r="B100">
            <v>303</v>
          </cell>
          <cell r="C100" t="str">
            <v>Medicine</v>
          </cell>
          <cell r="D100" t="str">
            <v>HM</v>
          </cell>
          <cell r="F100" t="str">
            <v>Tkebuchava</v>
          </cell>
          <cell r="G100" t="str">
            <v>MSP</v>
          </cell>
          <cell r="I100">
            <v>10433017</v>
          </cell>
          <cell r="J100" t="e">
            <v>#N/A</v>
          </cell>
          <cell r="K100" t="str">
            <v>Zhang, Sherry</v>
          </cell>
          <cell r="L100" t="str">
            <v>Zhang</v>
          </cell>
          <cell r="M100" t="str">
            <v>Sherry</v>
          </cell>
          <cell r="N100">
            <v>44013</v>
          </cell>
          <cell r="O100">
            <v>44377</v>
          </cell>
          <cell r="P100" t="str">
            <v>0772</v>
          </cell>
          <cell r="Q100" t="str">
            <v>MSP</v>
          </cell>
          <cell r="R100">
            <v>40714934</v>
          </cell>
          <cell r="S100" t="e">
            <v>#REF!</v>
          </cell>
          <cell r="T100" t="str">
            <v/>
          </cell>
          <cell r="U100" t="str">
            <v>NA</v>
          </cell>
          <cell r="W100">
            <v>91900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91900</v>
          </cell>
          <cell r="AD100">
            <v>3100</v>
          </cell>
          <cell r="AE100">
            <v>0</v>
          </cell>
          <cell r="AF100">
            <v>95000</v>
          </cell>
          <cell r="AG100">
            <v>95000</v>
          </cell>
          <cell r="AH100">
            <v>1</v>
          </cell>
          <cell r="AI100">
            <v>95000</v>
          </cell>
          <cell r="AJ100">
            <v>0</v>
          </cell>
          <cell r="AK100"/>
          <cell r="AL100"/>
          <cell r="AO100"/>
          <cell r="AP100"/>
          <cell r="AQ100"/>
          <cell r="AS100">
            <v>95000</v>
          </cell>
          <cell r="AT100">
            <v>44013</v>
          </cell>
          <cell r="AU100">
            <v>44377</v>
          </cell>
          <cell r="AV100" t="str">
            <v>MSP with PNZ and PSZ</v>
          </cell>
          <cell r="AW100">
            <v>43977</v>
          </cell>
          <cell r="AX100" t="str">
            <v>Tkebuchava, R.</v>
          </cell>
          <cell r="AY100" t="str">
            <v>Tam, S.</v>
          </cell>
          <cell r="BC100" t="str">
            <v>ARC0284795</v>
          </cell>
          <cell r="BD100" t="str">
            <v>M</v>
          </cell>
          <cell r="BF100" t="str">
            <v>Y</v>
          </cell>
          <cell r="BG100"/>
          <cell r="BH100" t="str">
            <v>sszhang@ucsd.edu</v>
          </cell>
          <cell r="BJ100">
            <v>0</v>
          </cell>
          <cell r="BL100">
            <v>44.013409961685824</v>
          </cell>
          <cell r="BM100">
            <v>1.4846743295019158</v>
          </cell>
        </row>
        <row r="101">
          <cell r="A101">
            <v>2022</v>
          </cell>
          <cell r="B101">
            <v>303</v>
          </cell>
          <cell r="C101" t="str">
            <v>Medicine</v>
          </cell>
          <cell r="D101" t="str">
            <v>HM</v>
          </cell>
          <cell r="F101" t="str">
            <v>Tkebuchava</v>
          </cell>
          <cell r="G101" t="str">
            <v>MSP</v>
          </cell>
          <cell r="I101">
            <v>10437607</v>
          </cell>
          <cell r="J101" t="e">
            <v>#N/A</v>
          </cell>
          <cell r="K101" t="str">
            <v>Hammond, Charles</v>
          </cell>
          <cell r="L101" t="str">
            <v>Hammond</v>
          </cell>
          <cell r="M101" t="str">
            <v>Charles</v>
          </cell>
          <cell r="N101">
            <v>44075</v>
          </cell>
          <cell r="O101">
            <v>44439</v>
          </cell>
          <cell r="P101" t="str">
            <v>0771</v>
          </cell>
          <cell r="Q101" t="str">
            <v>MSP</v>
          </cell>
          <cell r="R101">
            <v>40719639</v>
          </cell>
          <cell r="S101" t="e">
            <v>#REF!</v>
          </cell>
          <cell r="T101" t="str">
            <v/>
          </cell>
          <cell r="U101" t="str">
            <v>NA</v>
          </cell>
          <cell r="W101">
            <v>168000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168000</v>
          </cell>
          <cell r="AD101">
            <v>72000</v>
          </cell>
          <cell r="AE101">
            <v>0</v>
          </cell>
          <cell r="AF101">
            <v>240000</v>
          </cell>
          <cell r="AG101">
            <v>240000</v>
          </cell>
          <cell r="AH101">
            <v>1</v>
          </cell>
          <cell r="AI101">
            <v>240000</v>
          </cell>
          <cell r="AJ101">
            <v>0</v>
          </cell>
          <cell r="AK101"/>
          <cell r="AL101"/>
          <cell r="AO101"/>
          <cell r="AP101"/>
          <cell r="AQ101"/>
          <cell r="AS101">
            <v>240000</v>
          </cell>
          <cell r="AT101">
            <v>44075</v>
          </cell>
          <cell r="AU101">
            <v>44074</v>
          </cell>
          <cell r="AV101" t="str">
            <v>MSP with PNZ and PSZ</v>
          </cell>
          <cell r="AW101">
            <v>43993</v>
          </cell>
          <cell r="BC101" t="str">
            <v>ARC0289309</v>
          </cell>
          <cell r="BD101" t="str">
            <v>M</v>
          </cell>
          <cell r="BF101" t="str">
            <v>Y</v>
          </cell>
          <cell r="BG101"/>
          <cell r="BH101" t="str">
            <v>cfhammond@ucsd.edu</v>
          </cell>
          <cell r="BJ101">
            <v>0</v>
          </cell>
          <cell r="BL101">
            <v>80.459770114942529</v>
          </cell>
          <cell r="BM101">
            <v>34.482758620689658</v>
          </cell>
        </row>
        <row r="102">
          <cell r="A102">
            <v>2022</v>
          </cell>
          <cell r="B102">
            <v>303</v>
          </cell>
          <cell r="C102" t="str">
            <v>Medicine</v>
          </cell>
          <cell r="D102" t="str">
            <v>HM</v>
          </cell>
          <cell r="F102" t="str">
            <v>Tkebuchava</v>
          </cell>
          <cell r="G102" t="str">
            <v>MSP</v>
          </cell>
          <cell r="I102">
            <v>10450758</v>
          </cell>
          <cell r="J102" t="e">
            <v>#N/A</v>
          </cell>
          <cell r="K102" t="str">
            <v>Renard, Aysel</v>
          </cell>
          <cell r="L102" t="str">
            <v>Renard</v>
          </cell>
          <cell r="M102" t="str">
            <v>Aysel</v>
          </cell>
          <cell r="N102">
            <v>44075</v>
          </cell>
          <cell r="O102">
            <v>44439</v>
          </cell>
          <cell r="P102" t="str">
            <v>0771</v>
          </cell>
          <cell r="Q102" t="str">
            <v>MSP</v>
          </cell>
          <cell r="R102">
            <v>40731015</v>
          </cell>
          <cell r="S102" t="e">
            <v>#REF!</v>
          </cell>
          <cell r="T102" t="str">
            <v/>
          </cell>
          <cell r="U102" t="str">
            <v>NA</v>
          </cell>
          <cell r="W102">
            <v>168000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168000</v>
          </cell>
          <cell r="AD102">
            <v>72000</v>
          </cell>
          <cell r="AE102">
            <v>0</v>
          </cell>
          <cell r="AF102">
            <v>240000</v>
          </cell>
          <cell r="AG102">
            <v>240000</v>
          </cell>
          <cell r="AH102">
            <v>1</v>
          </cell>
          <cell r="AI102">
            <v>240000</v>
          </cell>
          <cell r="AJ102">
            <v>0</v>
          </cell>
          <cell r="AK102"/>
          <cell r="AL102"/>
          <cell r="AO102"/>
          <cell r="AP102"/>
          <cell r="AQ102"/>
          <cell r="AS102">
            <v>240000</v>
          </cell>
          <cell r="AT102">
            <v>44075</v>
          </cell>
          <cell r="AU102">
            <v>44439</v>
          </cell>
          <cell r="AV102" t="str">
            <v>MSP with PNZ and PSZ</v>
          </cell>
          <cell r="AW102">
            <v>43994</v>
          </cell>
          <cell r="BC102" t="str">
            <v>ARC0289692</v>
          </cell>
          <cell r="BD102" t="str">
            <v>M</v>
          </cell>
          <cell r="BF102" t="str">
            <v>Y</v>
          </cell>
          <cell r="BG102"/>
          <cell r="BJ102">
            <v>0</v>
          </cell>
          <cell r="BL102">
            <v>80.459770114942529</v>
          </cell>
          <cell r="BM102">
            <v>34.482758620689658</v>
          </cell>
        </row>
        <row r="103">
          <cell r="A103">
            <v>2022</v>
          </cell>
          <cell r="B103">
            <v>303</v>
          </cell>
          <cell r="C103" t="str">
            <v>Medicine</v>
          </cell>
          <cell r="D103" t="str">
            <v>HM</v>
          </cell>
          <cell r="F103" t="str">
            <v>Tkebuchava</v>
          </cell>
          <cell r="G103" t="str">
            <v>MSP</v>
          </cell>
          <cell r="I103">
            <v>10457351</v>
          </cell>
          <cell r="J103" t="e">
            <v>#N/A</v>
          </cell>
          <cell r="K103" t="str">
            <v>Taylor, David Stewart</v>
          </cell>
          <cell r="L103" t="str">
            <v>Taylor</v>
          </cell>
          <cell r="M103" t="str">
            <v>David</v>
          </cell>
          <cell r="N103">
            <v>44136</v>
          </cell>
          <cell r="O103">
            <v>44500</v>
          </cell>
          <cell r="P103" t="str">
            <v>0771</v>
          </cell>
          <cell r="Q103" t="str">
            <v>MSP</v>
          </cell>
          <cell r="R103">
            <v>40754556</v>
          </cell>
          <cell r="S103" t="e">
            <v>#REF!</v>
          </cell>
          <cell r="T103" t="str">
            <v/>
          </cell>
          <cell r="U103" t="str">
            <v>NA</v>
          </cell>
          <cell r="W103">
            <v>159600</v>
          </cell>
          <cell r="X103">
            <v>1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159600</v>
          </cell>
          <cell r="AD103">
            <v>68400</v>
          </cell>
          <cell r="AE103">
            <v>0</v>
          </cell>
          <cell r="AF103">
            <v>228000</v>
          </cell>
          <cell r="AG103">
            <v>228000</v>
          </cell>
          <cell r="AH103">
            <v>1</v>
          </cell>
          <cell r="AI103">
            <v>228000</v>
          </cell>
          <cell r="AJ103">
            <v>0</v>
          </cell>
          <cell r="AK103"/>
          <cell r="AL103"/>
          <cell r="AO103"/>
          <cell r="AP103"/>
          <cell r="AQ103"/>
          <cell r="AS103">
            <v>228000</v>
          </cell>
          <cell r="AT103">
            <v>44136</v>
          </cell>
          <cell r="AU103">
            <v>44500</v>
          </cell>
          <cell r="AV103" t="str">
            <v>MSP with PNZ and PSZ</v>
          </cell>
          <cell r="AW103">
            <v>44089</v>
          </cell>
          <cell r="AX103" t="str">
            <v>Taylor, J.</v>
          </cell>
          <cell r="BC103" t="str">
            <v>ARC0291245 - New MSP</v>
          </cell>
          <cell r="BD103" t="str">
            <v>N</v>
          </cell>
          <cell r="BF103" t="str">
            <v>Y</v>
          </cell>
          <cell r="BG103"/>
          <cell r="BH103" t="str">
            <v>dstaylor@health.ucsd.edu</v>
          </cell>
          <cell r="BJ103">
            <v>0</v>
          </cell>
          <cell r="BL103">
            <v>76.436781609195407</v>
          </cell>
          <cell r="BM103">
            <v>32.758620689655174</v>
          </cell>
        </row>
        <row r="104">
          <cell r="A104">
            <v>2021</v>
          </cell>
          <cell r="B104">
            <v>303</v>
          </cell>
          <cell r="C104" t="str">
            <v>Medicine</v>
          </cell>
          <cell r="D104" t="str">
            <v>HO</v>
          </cell>
          <cell r="F104" t="str">
            <v>Reyes</v>
          </cell>
          <cell r="G104" t="str">
            <v>MSP</v>
          </cell>
          <cell r="H104" t="str">
            <v>Active</v>
          </cell>
          <cell r="I104">
            <v>10041990</v>
          </cell>
          <cell r="J104" t="e">
            <v>#N/A</v>
          </cell>
          <cell r="K104" t="str">
            <v>Giustini, Nicholas</v>
          </cell>
          <cell r="L104" t="str">
            <v>Giustini</v>
          </cell>
          <cell r="M104" t="str">
            <v>Nicholas</v>
          </cell>
          <cell r="N104">
            <v>44013</v>
          </cell>
          <cell r="O104">
            <v>44377</v>
          </cell>
          <cell r="P104" t="str">
            <v>0772</v>
          </cell>
          <cell r="Q104" t="str">
            <v>MSP</v>
          </cell>
          <cell r="R104">
            <v>40652470</v>
          </cell>
          <cell r="S104" t="e">
            <v>#REF!</v>
          </cell>
          <cell r="T104" t="str">
            <v/>
          </cell>
          <cell r="U104" t="str">
            <v>NA</v>
          </cell>
          <cell r="W104">
            <v>91900</v>
          </cell>
          <cell r="X104">
            <v>0.2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91900</v>
          </cell>
          <cell r="AD104">
            <v>0</v>
          </cell>
          <cell r="AE104">
            <v>0</v>
          </cell>
          <cell r="AF104">
            <v>91900</v>
          </cell>
          <cell r="AG104">
            <v>91900</v>
          </cell>
          <cell r="AH104">
            <v>0.2</v>
          </cell>
          <cell r="AI104">
            <v>18380</v>
          </cell>
          <cell r="AJ104">
            <v>0</v>
          </cell>
          <cell r="AK104"/>
          <cell r="AL104"/>
          <cell r="AO104"/>
          <cell r="AP104"/>
          <cell r="AQ104"/>
          <cell r="AS104">
            <v>18380</v>
          </cell>
          <cell r="AT104">
            <v>44013</v>
          </cell>
          <cell r="AU104">
            <v>44377</v>
          </cell>
          <cell r="AV104" t="str">
            <v>MSP without incentive</v>
          </cell>
          <cell r="AW104">
            <v>43948</v>
          </cell>
          <cell r="AX104" t="str">
            <v>Reyes, J.</v>
          </cell>
          <cell r="BC104" t="str">
            <v>ARC0273298</v>
          </cell>
          <cell r="BD104" t="str">
            <v>X</v>
          </cell>
          <cell r="BF104" t="str">
            <v>Y</v>
          </cell>
          <cell r="BG104" t="str">
            <v>GME</v>
          </cell>
          <cell r="BH104" t="str">
            <v>ngiustini@ucsd.edu</v>
          </cell>
          <cell r="BJ104">
            <v>0</v>
          </cell>
          <cell r="BK104">
            <v>30302</v>
          </cell>
          <cell r="BL104">
            <v>44.013409961685824</v>
          </cell>
          <cell r="BM104">
            <v>0</v>
          </cell>
        </row>
        <row r="105">
          <cell r="A105">
            <v>2021</v>
          </cell>
          <cell r="B105">
            <v>303</v>
          </cell>
          <cell r="C105" t="str">
            <v>Medicine</v>
          </cell>
          <cell r="D105" t="str">
            <v>HO</v>
          </cell>
          <cell r="F105" t="str">
            <v>Reyes</v>
          </cell>
          <cell r="G105" t="str">
            <v>MSP</v>
          </cell>
          <cell r="H105" t="str">
            <v>Active</v>
          </cell>
          <cell r="I105">
            <v>10361903</v>
          </cell>
          <cell r="J105" t="e">
            <v>#N/A</v>
          </cell>
          <cell r="K105" t="str">
            <v>Yeung, Kay</v>
          </cell>
          <cell r="L105" t="str">
            <v>Yeung</v>
          </cell>
          <cell r="M105" t="str">
            <v>Kay</v>
          </cell>
          <cell r="N105">
            <v>44013</v>
          </cell>
          <cell r="O105">
            <v>44377</v>
          </cell>
          <cell r="P105" t="str">
            <v>0772</v>
          </cell>
          <cell r="Q105" t="str">
            <v>MSP</v>
          </cell>
          <cell r="R105">
            <v>40643106</v>
          </cell>
          <cell r="S105" t="e">
            <v>#REF!</v>
          </cell>
          <cell r="T105" t="str">
            <v/>
          </cell>
          <cell r="U105" t="str">
            <v>NA</v>
          </cell>
          <cell r="W105">
            <v>94657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94657</v>
          </cell>
          <cell r="AD105">
            <v>0</v>
          </cell>
          <cell r="AE105">
            <v>0</v>
          </cell>
          <cell r="AF105">
            <v>94657</v>
          </cell>
          <cell r="AG105">
            <v>94657</v>
          </cell>
          <cell r="AH105">
            <v>1</v>
          </cell>
          <cell r="AI105">
            <v>94657</v>
          </cell>
          <cell r="AJ105">
            <v>0</v>
          </cell>
          <cell r="AK105"/>
          <cell r="AL105"/>
          <cell r="AO105"/>
          <cell r="AP105"/>
          <cell r="AQ105"/>
          <cell r="AS105">
            <v>94657</v>
          </cell>
          <cell r="AT105">
            <v>44013</v>
          </cell>
          <cell r="AU105">
            <v>44377</v>
          </cell>
          <cell r="AV105" t="str">
            <v>MSP with PNZ and PSZ</v>
          </cell>
          <cell r="AW105">
            <v>43933</v>
          </cell>
          <cell r="AX105" t="str">
            <v>Reyes, J.</v>
          </cell>
          <cell r="BC105" t="str">
            <v>ARC0273376 No pay from UCSD as of 09/26/2020 ARC0290021 
 </v>
          </cell>
          <cell r="BD105" t="str">
            <v>M</v>
          </cell>
          <cell r="BF105" t="str">
            <v>Y</v>
          </cell>
          <cell r="BG105"/>
          <cell r="BH105" t="str">
            <v>k7yeung@ucsd.edu</v>
          </cell>
          <cell r="BI105" t="str">
            <v>Only for PSZ/PNZ</v>
          </cell>
          <cell r="BJ105">
            <v>0</v>
          </cell>
          <cell r="BK105">
            <v>30330</v>
          </cell>
          <cell r="BL105">
            <v>45.333812260536398</v>
          </cell>
          <cell r="BM105">
            <v>0</v>
          </cell>
        </row>
        <row r="106">
          <cell r="A106">
            <v>2021</v>
          </cell>
          <cell r="B106">
            <v>303</v>
          </cell>
          <cell r="C106" t="str">
            <v>Medicine</v>
          </cell>
          <cell r="D106" t="str">
            <v>HO</v>
          </cell>
          <cell r="F106" t="str">
            <v>Reyes</v>
          </cell>
          <cell r="G106" t="str">
            <v>MSP</v>
          </cell>
          <cell r="H106" t="str">
            <v>Active</v>
          </cell>
          <cell r="I106">
            <v>10363050</v>
          </cell>
          <cell r="J106" t="e">
            <v>#N/A</v>
          </cell>
          <cell r="K106" t="str">
            <v>Subramanian, Rupa</v>
          </cell>
          <cell r="L106" t="str">
            <v>Subramanian</v>
          </cell>
          <cell r="M106" t="str">
            <v>Rupa</v>
          </cell>
          <cell r="N106">
            <v>44013</v>
          </cell>
          <cell r="O106">
            <v>44377</v>
          </cell>
          <cell r="P106" t="str">
            <v>0770</v>
          </cell>
          <cell r="Q106" t="str">
            <v>MSP</v>
          </cell>
          <cell r="R106">
            <v>40660184</v>
          </cell>
          <cell r="S106" t="e">
            <v>#REF!</v>
          </cell>
          <cell r="T106" t="str">
            <v/>
          </cell>
          <cell r="U106" t="str">
            <v>NA</v>
          </cell>
          <cell r="W106">
            <v>219050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219050</v>
          </cell>
          <cell r="AD106">
            <v>39150</v>
          </cell>
          <cell r="AE106">
            <v>0</v>
          </cell>
          <cell r="AF106">
            <v>258200</v>
          </cell>
          <cell r="AG106">
            <v>258200</v>
          </cell>
          <cell r="AH106">
            <v>1</v>
          </cell>
          <cell r="AI106">
            <v>258200</v>
          </cell>
          <cell r="AJ106">
            <v>0</v>
          </cell>
          <cell r="AK106"/>
          <cell r="AL106"/>
          <cell r="AO106"/>
          <cell r="AP106"/>
          <cell r="AQ106"/>
          <cell r="AS106">
            <v>258200</v>
          </cell>
          <cell r="AT106">
            <v>44013</v>
          </cell>
          <cell r="AU106">
            <v>44377</v>
          </cell>
          <cell r="AV106" t="str">
            <v>MSP with PNZ and PSZ</v>
          </cell>
          <cell r="AW106">
            <v>43941</v>
          </cell>
          <cell r="AX106" t="str">
            <v>Reyes, J.</v>
          </cell>
          <cell r="BD106" t="str">
            <v>M</v>
          </cell>
          <cell r="BF106" t="str">
            <v>Y</v>
          </cell>
          <cell r="BG106"/>
          <cell r="BH106" t="str">
            <v>rsubramanian@ucsd.edu</v>
          </cell>
          <cell r="BI106" t="str">
            <v>10/25/16 - Per Dr. S' confirm, he meant to report 6/9 &amp; 6/20/16 in MTE, instead of 6/10 &amp; 6/20. 10/21/16 - ARC0173141 - Per SSM, we will record December 2015-June 2016 in the DB and anything older offline since the DB will not allow us to record it. SL</v>
          </cell>
          <cell r="BJ106">
            <v>0</v>
          </cell>
          <cell r="BK106">
            <v>30330</v>
          </cell>
          <cell r="BL106">
            <v>104.90900383141762</v>
          </cell>
          <cell r="BM106">
            <v>18.75</v>
          </cell>
        </row>
        <row r="107">
          <cell r="A107">
            <v>2021</v>
          </cell>
          <cell r="B107">
            <v>303</v>
          </cell>
          <cell r="C107" t="str">
            <v>Medicine</v>
          </cell>
          <cell r="D107" t="str">
            <v>HO</v>
          </cell>
          <cell r="F107" t="str">
            <v>Reyes</v>
          </cell>
          <cell r="G107" t="str">
            <v>MSP</v>
          </cell>
          <cell r="H107" t="str">
            <v>Leave with Pay</v>
          </cell>
          <cell r="I107">
            <v>10364413</v>
          </cell>
          <cell r="J107" t="e">
            <v>#N/A</v>
          </cell>
          <cell r="K107" t="str">
            <v>Vu, Peter Huy</v>
          </cell>
          <cell r="L107" t="str">
            <v>Vu</v>
          </cell>
          <cell r="M107" t="str">
            <v>Peter H</v>
          </cell>
          <cell r="N107">
            <v>44013</v>
          </cell>
          <cell r="O107">
            <v>44377</v>
          </cell>
          <cell r="P107" t="str">
            <v>0771</v>
          </cell>
          <cell r="Q107" t="str">
            <v>MSP</v>
          </cell>
          <cell r="R107">
            <v>40661413</v>
          </cell>
          <cell r="S107" t="e">
            <v>#REF!</v>
          </cell>
          <cell r="T107" t="str">
            <v/>
          </cell>
          <cell r="U107" t="str">
            <v>NA</v>
          </cell>
          <cell r="W107">
            <v>157500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157500</v>
          </cell>
          <cell r="AD107">
            <v>67500</v>
          </cell>
          <cell r="AE107">
            <v>0</v>
          </cell>
          <cell r="AF107">
            <v>225000</v>
          </cell>
          <cell r="AG107">
            <v>225000</v>
          </cell>
          <cell r="AH107">
            <v>1</v>
          </cell>
          <cell r="AI107">
            <v>225000</v>
          </cell>
          <cell r="AJ107">
            <v>0</v>
          </cell>
          <cell r="AK107"/>
          <cell r="AL107"/>
          <cell r="AO107"/>
          <cell r="AP107"/>
          <cell r="AQ107"/>
          <cell r="AS107">
            <v>225000</v>
          </cell>
          <cell r="AT107">
            <v>44013</v>
          </cell>
          <cell r="AU107">
            <v>44377</v>
          </cell>
          <cell r="AV107" t="str">
            <v>MSP with PNZ and PSZ</v>
          </cell>
          <cell r="AW107">
            <v>43964</v>
          </cell>
          <cell r="AX107" t="str">
            <v>Reyes, J.</v>
          </cell>
          <cell r="BC107" t="str">
            <v>ARC0282333</v>
          </cell>
          <cell r="BD107" t="str">
            <v>X</v>
          </cell>
          <cell r="BF107" t="str">
            <v>Y</v>
          </cell>
          <cell r="BG107"/>
          <cell r="BH107" t="str">
            <v>p0vu@ucsd.edu</v>
          </cell>
          <cell r="BJ107">
            <v>0</v>
          </cell>
          <cell r="BK107">
            <v>30302</v>
          </cell>
          <cell r="BL107">
            <v>75.431034482758619</v>
          </cell>
          <cell r="BM107">
            <v>32.327586206896555</v>
          </cell>
        </row>
        <row r="108">
          <cell r="A108">
            <v>2021</v>
          </cell>
          <cell r="B108">
            <v>303</v>
          </cell>
          <cell r="C108" t="str">
            <v>Medicine</v>
          </cell>
          <cell r="D108" t="str">
            <v>HO</v>
          </cell>
          <cell r="F108" t="str">
            <v>Reyes</v>
          </cell>
          <cell r="G108" t="str">
            <v>MSP</v>
          </cell>
          <cell r="H108" t="str">
            <v>Active</v>
          </cell>
          <cell r="I108">
            <v>10364739</v>
          </cell>
          <cell r="J108" t="e">
            <v>#N/A</v>
          </cell>
          <cell r="K108" t="str">
            <v>Schokrpur, Shiruyeh</v>
          </cell>
          <cell r="L108" t="str">
            <v>Schokrpur</v>
          </cell>
          <cell r="M108" t="str">
            <v>Shiruyeh</v>
          </cell>
          <cell r="N108">
            <v>44013</v>
          </cell>
          <cell r="O108">
            <v>44377</v>
          </cell>
          <cell r="P108" t="str">
            <v>0772</v>
          </cell>
          <cell r="Q108" t="str">
            <v>MSP</v>
          </cell>
          <cell r="R108">
            <v>40658998</v>
          </cell>
          <cell r="S108" t="e">
            <v>#REF!</v>
          </cell>
          <cell r="T108" t="str">
            <v/>
          </cell>
          <cell r="U108" t="str">
            <v>NA</v>
          </cell>
          <cell r="W108">
            <v>91900</v>
          </cell>
          <cell r="X108">
            <v>0.2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91900</v>
          </cell>
          <cell r="AD108">
            <v>0</v>
          </cell>
          <cell r="AE108">
            <v>0</v>
          </cell>
          <cell r="AF108">
            <v>91900</v>
          </cell>
          <cell r="AG108">
            <v>91900</v>
          </cell>
          <cell r="AH108">
            <v>0.2</v>
          </cell>
          <cell r="AI108">
            <v>18380</v>
          </cell>
          <cell r="AJ108">
            <v>0</v>
          </cell>
          <cell r="AK108"/>
          <cell r="AL108"/>
          <cell r="AO108"/>
          <cell r="AP108"/>
          <cell r="AQ108"/>
          <cell r="AS108">
            <v>18380</v>
          </cell>
          <cell r="AT108">
            <v>44013</v>
          </cell>
          <cell r="AU108">
            <v>44377</v>
          </cell>
          <cell r="AV108" t="str">
            <v>MSP without incentive</v>
          </cell>
          <cell r="AW108">
            <v>43938</v>
          </cell>
          <cell r="AX108" t="str">
            <v>Reyes, J.</v>
          </cell>
          <cell r="BC108" t="str">
            <v>ARC0281227</v>
          </cell>
          <cell r="BD108" t="str">
            <v>X</v>
          </cell>
          <cell r="BF108" t="str">
            <v>Y</v>
          </cell>
          <cell r="BG108" t="str">
            <v>GME</v>
          </cell>
          <cell r="BH108" t="str">
            <v>sschokrpur@ucsd.edu</v>
          </cell>
          <cell r="BJ108">
            <v>0</v>
          </cell>
          <cell r="BK108">
            <v>30302</v>
          </cell>
          <cell r="BL108">
            <v>44.013409961685824</v>
          </cell>
          <cell r="BM108">
            <v>0</v>
          </cell>
        </row>
        <row r="109">
          <cell r="A109">
            <v>2021</v>
          </cell>
          <cell r="B109">
            <v>303</v>
          </cell>
          <cell r="C109" t="str">
            <v>Medicine</v>
          </cell>
          <cell r="D109" t="str">
            <v>HO</v>
          </cell>
          <cell r="F109" t="str">
            <v>Reyes</v>
          </cell>
          <cell r="G109" t="str">
            <v>MSP</v>
          </cell>
          <cell r="H109" t="str">
            <v>Active</v>
          </cell>
          <cell r="I109">
            <v>10365565</v>
          </cell>
          <cell r="J109" t="e">
            <v>#N/A</v>
          </cell>
          <cell r="K109" t="str">
            <v>Shaya, Justin</v>
          </cell>
          <cell r="L109" t="str">
            <v>Shaya</v>
          </cell>
          <cell r="M109" t="str">
            <v>Justin</v>
          </cell>
          <cell r="N109">
            <v>44013</v>
          </cell>
          <cell r="O109">
            <v>44377</v>
          </cell>
          <cell r="P109" t="str">
            <v>0772</v>
          </cell>
          <cell r="Q109" t="str">
            <v>MSP</v>
          </cell>
          <cell r="R109">
            <v>40659346</v>
          </cell>
          <cell r="S109" t="e">
            <v>#REF!</v>
          </cell>
          <cell r="T109" t="str">
            <v/>
          </cell>
          <cell r="U109" t="str">
            <v>NA</v>
          </cell>
          <cell r="W109">
            <v>91900</v>
          </cell>
          <cell r="X109">
            <v>0.2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91900</v>
          </cell>
          <cell r="AD109">
            <v>0</v>
          </cell>
          <cell r="AE109">
            <v>0</v>
          </cell>
          <cell r="AF109">
            <v>91900</v>
          </cell>
          <cell r="AG109">
            <v>91900</v>
          </cell>
          <cell r="AH109">
            <v>0.2</v>
          </cell>
          <cell r="AI109">
            <v>18380</v>
          </cell>
          <cell r="AJ109">
            <v>0</v>
          </cell>
          <cell r="AK109"/>
          <cell r="AL109"/>
          <cell r="AO109"/>
          <cell r="AP109"/>
          <cell r="AQ109"/>
          <cell r="AS109">
            <v>18380</v>
          </cell>
          <cell r="AT109">
            <v>44013</v>
          </cell>
          <cell r="AU109">
            <v>44377</v>
          </cell>
          <cell r="AV109" t="str">
            <v>MSP without incentive</v>
          </cell>
          <cell r="AW109">
            <v>43948</v>
          </cell>
          <cell r="AX109" t="str">
            <v>Reyes, J.</v>
          </cell>
          <cell r="BC109" t="str">
            <v>ARC0273252</v>
          </cell>
          <cell r="BD109" t="str">
            <v>X</v>
          </cell>
          <cell r="BF109" t="str">
            <v>Y</v>
          </cell>
          <cell r="BG109" t="str">
            <v>GME</v>
          </cell>
          <cell r="BH109" t="str">
            <v>jshaya@ucsd.edu</v>
          </cell>
          <cell r="BJ109">
            <v>0</v>
          </cell>
          <cell r="BK109">
            <v>30302</v>
          </cell>
          <cell r="BL109">
            <v>44.013409961685824</v>
          </cell>
          <cell r="BM109">
            <v>0</v>
          </cell>
        </row>
        <row r="110">
          <cell r="A110">
            <v>2021</v>
          </cell>
          <cell r="B110">
            <v>303</v>
          </cell>
          <cell r="C110" t="str">
            <v>Medicine</v>
          </cell>
          <cell r="D110" t="str">
            <v>HO</v>
          </cell>
          <cell r="F110" t="str">
            <v>Reyes</v>
          </cell>
          <cell r="G110" t="str">
            <v>MSP</v>
          </cell>
          <cell r="H110" t="str">
            <v>Active</v>
          </cell>
          <cell r="I110">
            <v>10365965</v>
          </cell>
          <cell r="J110" t="e">
            <v>#N/A</v>
          </cell>
          <cell r="K110" t="str">
            <v>Siddiqui, Fareeha</v>
          </cell>
          <cell r="L110" t="str">
            <v>Siddiqui</v>
          </cell>
          <cell r="M110" t="str">
            <v>Fareeha</v>
          </cell>
          <cell r="N110">
            <v>44013</v>
          </cell>
          <cell r="O110">
            <v>44377</v>
          </cell>
          <cell r="P110" t="str">
            <v>0770</v>
          </cell>
          <cell r="Q110" t="str">
            <v>MSP</v>
          </cell>
          <cell r="R110">
            <v>40659482</v>
          </cell>
          <cell r="S110" t="e">
            <v>#REF!</v>
          </cell>
          <cell r="T110" t="str">
            <v/>
          </cell>
          <cell r="U110" t="str">
            <v>NA</v>
          </cell>
          <cell r="W110">
            <v>219050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219050</v>
          </cell>
          <cell r="AD110">
            <v>39150</v>
          </cell>
          <cell r="AE110">
            <v>0</v>
          </cell>
          <cell r="AF110">
            <v>258200</v>
          </cell>
          <cell r="AG110">
            <v>258200</v>
          </cell>
          <cell r="AH110">
            <v>1</v>
          </cell>
          <cell r="AI110">
            <v>258200</v>
          </cell>
          <cell r="AJ110">
            <v>0</v>
          </cell>
          <cell r="AK110"/>
          <cell r="AL110"/>
          <cell r="AO110"/>
          <cell r="AP110"/>
          <cell r="AQ110"/>
          <cell r="AS110">
            <v>258200</v>
          </cell>
          <cell r="AT110">
            <v>44013</v>
          </cell>
          <cell r="AU110">
            <v>44377</v>
          </cell>
          <cell r="AV110" t="str">
            <v>MSP with PNZ and PSZ</v>
          </cell>
          <cell r="AW110">
            <v>43931</v>
          </cell>
          <cell r="AX110" t="str">
            <v>Reyes, J.</v>
          </cell>
          <cell r="BC110" t="str">
            <v>ARC0273428</v>
          </cell>
          <cell r="BD110" t="str">
            <v>M</v>
          </cell>
          <cell r="BF110" t="str">
            <v>Y</v>
          </cell>
          <cell r="BG110"/>
          <cell r="BH110" t="str">
            <v>fasiddiqui@ucsd.edu</v>
          </cell>
          <cell r="BI110" t="str">
            <v>10/18/16 - Didn't log June 2016 (MTE)-denied by Anthony Simmons, probably because the dept is trying to reconcile their Oct 2014-June 2016 hours (ARC0173142). SL
10/25/16 - Will record Dec 2015-June 2016 hours in DB; SSM will log October 2014-June 2015.</v>
          </cell>
          <cell r="BJ110">
            <v>0</v>
          </cell>
          <cell r="BK110">
            <v>30330</v>
          </cell>
          <cell r="BL110">
            <v>104.90900383141762</v>
          </cell>
          <cell r="BM110">
            <v>18.75</v>
          </cell>
        </row>
        <row r="111">
          <cell r="A111">
            <v>2021</v>
          </cell>
          <cell r="B111">
            <v>303</v>
          </cell>
          <cell r="C111" t="str">
            <v>Medicine</v>
          </cell>
          <cell r="D111" t="str">
            <v>HO</v>
          </cell>
          <cell r="F111" t="str">
            <v>Reyes</v>
          </cell>
          <cell r="G111" t="str">
            <v>MSP</v>
          </cell>
          <cell r="H111" t="str">
            <v>Active</v>
          </cell>
          <cell r="I111">
            <v>10370206</v>
          </cell>
          <cell r="J111" t="e">
            <v>#N/A</v>
          </cell>
          <cell r="K111" t="str">
            <v>Lam, Kentson</v>
          </cell>
          <cell r="L111" t="str">
            <v>Lam</v>
          </cell>
          <cell r="M111" t="str">
            <v>Kentson</v>
          </cell>
          <cell r="N111">
            <v>44013</v>
          </cell>
          <cell r="O111">
            <v>44377</v>
          </cell>
          <cell r="P111" t="str">
            <v>0772</v>
          </cell>
          <cell r="Q111" t="str">
            <v>MSP</v>
          </cell>
          <cell r="R111">
            <v>40654455</v>
          </cell>
          <cell r="S111" t="e">
            <v>#REF!</v>
          </cell>
          <cell r="T111" t="str">
            <v/>
          </cell>
          <cell r="U111" t="str">
            <v>NA</v>
          </cell>
          <cell r="W111">
            <v>91900</v>
          </cell>
          <cell r="X111">
            <v>0.2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91900</v>
          </cell>
          <cell r="AD111">
            <v>0</v>
          </cell>
          <cell r="AE111">
            <v>0</v>
          </cell>
          <cell r="AF111">
            <v>91900</v>
          </cell>
          <cell r="AG111">
            <v>91900</v>
          </cell>
          <cell r="AH111">
            <v>0.2</v>
          </cell>
          <cell r="AI111">
            <v>18380</v>
          </cell>
          <cell r="AJ111">
            <v>0</v>
          </cell>
          <cell r="AK111"/>
          <cell r="AL111"/>
          <cell r="AO111"/>
          <cell r="AP111"/>
          <cell r="AQ111"/>
          <cell r="AS111">
            <v>18380</v>
          </cell>
          <cell r="AT111">
            <v>44013</v>
          </cell>
          <cell r="AU111">
            <v>44377</v>
          </cell>
          <cell r="AV111" t="str">
            <v>MSP without incentive</v>
          </cell>
          <cell r="AW111">
            <v>43948</v>
          </cell>
          <cell r="AX111" t="str">
            <v>Reyes, J.</v>
          </cell>
          <cell r="BC111" t="str">
            <v>ARC0273281</v>
          </cell>
          <cell r="BD111" t="str">
            <v>X</v>
          </cell>
          <cell r="BF111" t="str">
            <v>Y</v>
          </cell>
          <cell r="BG111" t="str">
            <v>GME</v>
          </cell>
          <cell r="BH111" t="str">
            <v>k8lam@ucsd.edu</v>
          </cell>
          <cell r="BJ111">
            <v>0</v>
          </cell>
          <cell r="BK111">
            <v>30302</v>
          </cell>
          <cell r="BL111">
            <v>44.013409961685824</v>
          </cell>
          <cell r="BM111">
            <v>0</v>
          </cell>
        </row>
        <row r="112">
          <cell r="A112">
            <v>2021</v>
          </cell>
          <cell r="B112">
            <v>303</v>
          </cell>
          <cell r="C112" t="str">
            <v>Medicine</v>
          </cell>
          <cell r="D112" t="str">
            <v>HO</v>
          </cell>
          <cell r="F112" t="str">
            <v>Reyes</v>
          </cell>
          <cell r="G112" t="str">
            <v>MSP</v>
          </cell>
          <cell r="H112" t="str">
            <v>Active</v>
          </cell>
          <cell r="I112">
            <v>10370408</v>
          </cell>
          <cell r="J112" t="e">
            <v>#N/A</v>
          </cell>
          <cell r="K112" t="str">
            <v>Bharne, Anjali</v>
          </cell>
          <cell r="L112" t="str">
            <v>Bharne</v>
          </cell>
          <cell r="M112" t="str">
            <v>Anjali</v>
          </cell>
          <cell r="N112">
            <v>44013</v>
          </cell>
          <cell r="O112">
            <v>44377</v>
          </cell>
          <cell r="P112" t="str">
            <v>0770</v>
          </cell>
          <cell r="Q112" t="str">
            <v>MSP</v>
          </cell>
          <cell r="R112">
            <v>40649105</v>
          </cell>
          <cell r="S112" t="e">
            <v>#REF!</v>
          </cell>
          <cell r="T112" t="str">
            <v/>
          </cell>
          <cell r="U112" t="str">
            <v>NA</v>
          </cell>
          <cell r="W112">
            <v>212670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212670</v>
          </cell>
          <cell r="AD112">
            <v>45530</v>
          </cell>
          <cell r="AE112">
            <v>0</v>
          </cell>
          <cell r="AF112">
            <v>258200</v>
          </cell>
          <cell r="AG112">
            <v>258200</v>
          </cell>
          <cell r="AH112">
            <v>1</v>
          </cell>
          <cell r="AI112">
            <v>258200</v>
          </cell>
          <cell r="AJ112">
            <v>0</v>
          </cell>
          <cell r="AK112"/>
          <cell r="AL112"/>
          <cell r="AO112"/>
          <cell r="AP112"/>
          <cell r="AQ112"/>
          <cell r="AS112">
            <v>258200</v>
          </cell>
          <cell r="AT112">
            <v>44013</v>
          </cell>
          <cell r="AU112">
            <v>44377</v>
          </cell>
          <cell r="AV112" t="str">
            <v>MSP with PNZ and PSZ</v>
          </cell>
          <cell r="AW112">
            <v>43935</v>
          </cell>
          <cell r="AX112" t="str">
            <v>Reyes, J.</v>
          </cell>
          <cell r="BC112" t="str">
            <v>ARC0273446</v>
          </cell>
          <cell r="BD112" t="str">
            <v>M</v>
          </cell>
          <cell r="BF112" t="str">
            <v>Y</v>
          </cell>
          <cell r="BG112"/>
          <cell r="BH112" t="str">
            <v>abharne@ucsd.edu</v>
          </cell>
          <cell r="BJ112">
            <v>0</v>
          </cell>
          <cell r="BK112">
            <v>30330</v>
          </cell>
          <cell r="BL112">
            <v>101.85344827586206</v>
          </cell>
          <cell r="BM112">
            <v>21.805555555555557</v>
          </cell>
        </row>
        <row r="113">
          <cell r="A113">
            <v>2021</v>
          </cell>
          <cell r="B113">
            <v>303</v>
          </cell>
          <cell r="C113" t="str">
            <v>Medicine</v>
          </cell>
          <cell r="D113" t="str">
            <v>HO</v>
          </cell>
          <cell r="F113" t="str">
            <v>Reyes</v>
          </cell>
          <cell r="G113" t="str">
            <v>MSP</v>
          </cell>
          <cell r="H113" t="str">
            <v>Active</v>
          </cell>
          <cell r="I113">
            <v>10370991</v>
          </cell>
          <cell r="J113" t="e">
            <v>#N/A</v>
          </cell>
          <cell r="K113" t="str">
            <v>Botta, Gregory Paul</v>
          </cell>
          <cell r="L113" t="str">
            <v>Botta</v>
          </cell>
          <cell r="M113" t="str">
            <v>Gregory, Paul</v>
          </cell>
          <cell r="N113">
            <v>44013</v>
          </cell>
          <cell r="O113">
            <v>44377</v>
          </cell>
          <cell r="P113" t="str">
            <v>0771</v>
          </cell>
          <cell r="Q113" t="str">
            <v>MSP</v>
          </cell>
          <cell r="R113">
            <v>40649327</v>
          </cell>
          <cell r="S113" t="e">
            <v>#REF!</v>
          </cell>
          <cell r="T113" t="str">
            <v/>
          </cell>
          <cell r="U113" t="str">
            <v>NA</v>
          </cell>
          <cell r="W113">
            <v>157500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157500</v>
          </cell>
          <cell r="AD113">
            <v>67500</v>
          </cell>
          <cell r="AE113">
            <v>0</v>
          </cell>
          <cell r="AF113">
            <v>225000</v>
          </cell>
          <cell r="AG113">
            <v>225000</v>
          </cell>
          <cell r="AH113">
            <v>1</v>
          </cell>
          <cell r="AI113">
            <v>225000</v>
          </cell>
          <cell r="AJ113">
            <v>0</v>
          </cell>
          <cell r="AK113"/>
          <cell r="AL113"/>
          <cell r="AO113"/>
          <cell r="AP113"/>
          <cell r="AQ113"/>
          <cell r="AS113">
            <v>225000</v>
          </cell>
          <cell r="AT113">
            <v>44013</v>
          </cell>
          <cell r="AU113">
            <v>44377</v>
          </cell>
          <cell r="AV113" t="str">
            <v>MSP with PNZ and PSZ</v>
          </cell>
          <cell r="AW113">
            <v>43942</v>
          </cell>
          <cell r="BC113" t="str">
            <v>ARC0273507</v>
          </cell>
          <cell r="BD113" t="str">
            <v>M</v>
          </cell>
          <cell r="BF113" t="str">
            <v>Y</v>
          </cell>
          <cell r="BG113"/>
          <cell r="BH113" t="str">
            <v>gbotta@ucsd.edu</v>
          </cell>
          <cell r="BJ113">
            <v>0</v>
          </cell>
          <cell r="BK113">
            <v>30330</v>
          </cell>
          <cell r="BL113">
            <v>75.431034482758619</v>
          </cell>
          <cell r="BM113">
            <v>32.327586206896555</v>
          </cell>
          <cell r="BO113"/>
        </row>
        <row r="114">
          <cell r="A114">
            <v>2021</v>
          </cell>
          <cell r="B114">
            <v>303</v>
          </cell>
          <cell r="C114" t="str">
            <v>Medicine</v>
          </cell>
          <cell r="D114" t="str">
            <v>HO</v>
          </cell>
          <cell r="F114" t="str">
            <v>Reyes</v>
          </cell>
          <cell r="G114" t="str">
            <v>MSP</v>
          </cell>
          <cell r="H114" t="str">
            <v>Active</v>
          </cell>
          <cell r="I114">
            <v>10371688</v>
          </cell>
          <cell r="J114" t="e">
            <v>#N/A</v>
          </cell>
          <cell r="K114" t="str">
            <v>Goldenson, Benjamin</v>
          </cell>
          <cell r="L114" t="str">
            <v>Goldenson</v>
          </cell>
          <cell r="M114" t="str">
            <v>Benjamin</v>
          </cell>
          <cell r="N114">
            <v>44013</v>
          </cell>
          <cell r="O114">
            <v>44377</v>
          </cell>
          <cell r="P114" t="str">
            <v>0772</v>
          </cell>
          <cell r="Q114" t="str">
            <v>MSP</v>
          </cell>
          <cell r="R114">
            <v>40652164</v>
          </cell>
          <cell r="S114" t="e">
            <v>#REF!</v>
          </cell>
          <cell r="T114" t="str">
            <v/>
          </cell>
          <cell r="U114" t="str">
            <v>NA</v>
          </cell>
          <cell r="W114">
            <v>91900</v>
          </cell>
          <cell r="X114">
            <v>0.2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91900</v>
          </cell>
          <cell r="AD114">
            <v>0</v>
          </cell>
          <cell r="AE114">
            <v>0</v>
          </cell>
          <cell r="AF114">
            <v>91900</v>
          </cell>
          <cell r="AG114">
            <v>91900</v>
          </cell>
          <cell r="AH114">
            <v>0.2</v>
          </cell>
          <cell r="AI114">
            <v>18380</v>
          </cell>
          <cell r="AJ114">
            <v>0</v>
          </cell>
          <cell r="AK114"/>
          <cell r="AL114"/>
          <cell r="AO114"/>
          <cell r="AP114"/>
          <cell r="AQ114"/>
          <cell r="AS114">
            <v>18380</v>
          </cell>
          <cell r="AT114">
            <v>44013</v>
          </cell>
          <cell r="AU114">
            <v>44377</v>
          </cell>
          <cell r="AV114" t="str">
            <v>MSP without incentive</v>
          </cell>
          <cell r="AW114">
            <v>43935</v>
          </cell>
          <cell r="AX114" t="str">
            <v>Reyes, J.</v>
          </cell>
          <cell r="BC114" t="str">
            <v>ARC0273300</v>
          </cell>
          <cell r="BD114" t="str">
            <v>X</v>
          </cell>
          <cell r="BF114" t="str">
            <v>Y</v>
          </cell>
          <cell r="BG114" t="str">
            <v>GME</v>
          </cell>
          <cell r="BH114" t="str">
            <v>bgoldenson@ucsd.edu</v>
          </cell>
          <cell r="BJ114">
            <v>0</v>
          </cell>
          <cell r="BK114">
            <v>30302</v>
          </cell>
          <cell r="BL114">
            <v>44.013409961685824</v>
          </cell>
          <cell r="BM114">
            <v>0</v>
          </cell>
          <cell r="BO114"/>
        </row>
        <row r="115">
          <cell r="A115">
            <v>2021</v>
          </cell>
          <cell r="B115">
            <v>303</v>
          </cell>
          <cell r="C115" t="str">
            <v>Medicine</v>
          </cell>
          <cell r="D115" t="str">
            <v>HO</v>
          </cell>
          <cell r="F115" t="str">
            <v>Reyes</v>
          </cell>
          <cell r="G115" t="str">
            <v>MSP</v>
          </cell>
          <cell r="H115" t="str">
            <v>Active</v>
          </cell>
          <cell r="I115">
            <v>10373590</v>
          </cell>
          <cell r="J115" t="e">
            <v>#N/A</v>
          </cell>
          <cell r="K115" t="str">
            <v>Richardson, Angelique Elle</v>
          </cell>
          <cell r="L115" t="str">
            <v>Richardson</v>
          </cell>
          <cell r="M115" t="str">
            <v>Angelique Elle</v>
          </cell>
          <cell r="N115">
            <v>43952</v>
          </cell>
          <cell r="O115">
            <v>44316</v>
          </cell>
          <cell r="P115" t="str">
            <v>0771</v>
          </cell>
          <cell r="Q115" t="str">
            <v>MSP</v>
          </cell>
          <cell r="R115">
            <v>40647414</v>
          </cell>
          <cell r="S115" t="e">
            <v>#REF!</v>
          </cell>
          <cell r="T115" t="str">
            <v/>
          </cell>
          <cell r="U115" t="str">
            <v>NA</v>
          </cell>
          <cell r="W115">
            <v>157500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157500</v>
          </cell>
          <cell r="AD115">
            <v>67500</v>
          </cell>
          <cell r="AE115">
            <v>0</v>
          </cell>
          <cell r="AF115">
            <v>225000</v>
          </cell>
          <cell r="AG115">
            <v>225000</v>
          </cell>
          <cell r="AH115">
            <v>1</v>
          </cell>
          <cell r="AI115">
            <v>225000</v>
          </cell>
          <cell r="AJ115">
            <v>0</v>
          </cell>
          <cell r="AK115"/>
          <cell r="AL115"/>
          <cell r="AO115"/>
          <cell r="AP115"/>
          <cell r="AQ115"/>
          <cell r="AS115">
            <v>225000</v>
          </cell>
          <cell r="AT115">
            <v>43952</v>
          </cell>
          <cell r="AU115">
            <v>44316</v>
          </cell>
          <cell r="AV115" t="str">
            <v>MSP with PNZ and PSZ</v>
          </cell>
          <cell r="AW115">
            <v>43931</v>
          </cell>
          <cell r="AX115" t="str">
            <v>Reyes, J.</v>
          </cell>
          <cell r="BC115" t="str">
            <v>ARC0271938 (NEW TC - UCPATH)</v>
          </cell>
          <cell r="BD115" t="str">
            <v>M</v>
          </cell>
          <cell r="BF115" t="str">
            <v>Y</v>
          </cell>
          <cell r="BG115"/>
          <cell r="BH115" t="str">
            <v>a2richardson@ucsd.edu</v>
          </cell>
          <cell r="BJ115">
            <v>0</v>
          </cell>
          <cell r="BK115">
            <v>30330</v>
          </cell>
          <cell r="BL115">
            <v>75.431034482758619</v>
          </cell>
          <cell r="BM115">
            <v>32.327586206896555</v>
          </cell>
          <cell r="BO115"/>
        </row>
        <row r="116">
          <cell r="A116">
            <v>2021</v>
          </cell>
          <cell r="B116">
            <v>303</v>
          </cell>
          <cell r="C116" t="str">
            <v>Medicine</v>
          </cell>
          <cell r="D116" t="str">
            <v>HO</v>
          </cell>
          <cell r="F116" t="str">
            <v>Reyes</v>
          </cell>
          <cell r="G116" t="str">
            <v>MSP</v>
          </cell>
          <cell r="H116" t="str">
            <v>Active</v>
          </cell>
          <cell r="I116">
            <v>10373859</v>
          </cell>
          <cell r="J116" t="e">
            <v>#N/A</v>
          </cell>
          <cell r="K116" t="str">
            <v>Helton, Derek</v>
          </cell>
          <cell r="L116" t="str">
            <v>Helton</v>
          </cell>
          <cell r="M116" t="str">
            <v>Derek</v>
          </cell>
          <cell r="N116">
            <v>44013</v>
          </cell>
          <cell r="O116">
            <v>44377</v>
          </cell>
          <cell r="P116" t="str">
            <v>0770</v>
          </cell>
          <cell r="Q116" t="str">
            <v>MSP</v>
          </cell>
          <cell r="R116">
            <v>40652792</v>
          </cell>
          <cell r="S116" t="e">
            <v>#REF!</v>
          </cell>
          <cell r="T116" t="str">
            <v/>
          </cell>
          <cell r="U116" t="str">
            <v>NA</v>
          </cell>
          <cell r="W116">
            <v>219050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219050</v>
          </cell>
          <cell r="AD116">
            <v>39150</v>
          </cell>
          <cell r="AE116">
            <v>0</v>
          </cell>
          <cell r="AF116">
            <v>258200</v>
          </cell>
          <cell r="AG116">
            <v>258200</v>
          </cell>
          <cell r="AH116">
            <v>1</v>
          </cell>
          <cell r="AI116">
            <v>258200</v>
          </cell>
          <cell r="AJ116">
            <v>0</v>
          </cell>
          <cell r="AK116"/>
          <cell r="AL116"/>
          <cell r="AO116"/>
          <cell r="AP116"/>
          <cell r="AQ116"/>
          <cell r="AS116">
            <v>258200</v>
          </cell>
          <cell r="AT116">
            <v>44013</v>
          </cell>
          <cell r="AU116">
            <v>44377</v>
          </cell>
          <cell r="AV116" t="str">
            <v>MSP with PNZ and PSZ</v>
          </cell>
          <cell r="AW116">
            <v>43931</v>
          </cell>
          <cell r="AX116" t="str">
            <v>Reyes, J.</v>
          </cell>
          <cell r="BC116" t="str">
            <v>ARC0273429</v>
          </cell>
          <cell r="BD116" t="str">
            <v>M</v>
          </cell>
          <cell r="BF116" t="str">
            <v>Y</v>
          </cell>
          <cell r="BG116"/>
          <cell r="BH116" t="str">
            <v>dhelton@ucsd.edu</v>
          </cell>
          <cell r="BJ116">
            <v>0</v>
          </cell>
          <cell r="BK116">
            <v>30330</v>
          </cell>
          <cell r="BL116">
            <v>104.90900383141762</v>
          </cell>
          <cell r="BM116">
            <v>18.75</v>
          </cell>
          <cell r="BO116"/>
        </row>
        <row r="117">
          <cell r="A117">
            <v>2021</v>
          </cell>
          <cell r="B117">
            <v>303</v>
          </cell>
          <cell r="C117" t="str">
            <v>Medicine</v>
          </cell>
          <cell r="D117" t="str">
            <v>HO</v>
          </cell>
          <cell r="F117" t="str">
            <v>Reyes</v>
          </cell>
          <cell r="G117" t="str">
            <v>MSP</v>
          </cell>
          <cell r="H117" t="str">
            <v>Active</v>
          </cell>
          <cell r="I117">
            <v>10374188</v>
          </cell>
          <cell r="J117" t="e">
            <v>#N/A</v>
          </cell>
          <cell r="K117" t="str">
            <v>Jeong, Ah-Reum</v>
          </cell>
          <cell r="L117" t="str">
            <v>Jeong</v>
          </cell>
          <cell r="M117" t="str">
            <v>Ah-Reum</v>
          </cell>
          <cell r="N117">
            <v>44013</v>
          </cell>
          <cell r="O117">
            <v>44377</v>
          </cell>
          <cell r="P117" t="str">
            <v>0772</v>
          </cell>
          <cell r="Q117" t="str">
            <v>MSP</v>
          </cell>
          <cell r="R117">
            <v>40647670</v>
          </cell>
          <cell r="S117" t="e">
            <v>#REF!</v>
          </cell>
          <cell r="T117" t="str">
            <v/>
          </cell>
          <cell r="U117" t="str">
            <v>NA</v>
          </cell>
          <cell r="W117">
            <v>91900</v>
          </cell>
          <cell r="X117">
            <v>0.2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91900</v>
          </cell>
          <cell r="AD117">
            <v>0</v>
          </cell>
          <cell r="AE117">
            <v>0</v>
          </cell>
          <cell r="AF117">
            <v>91900</v>
          </cell>
          <cell r="AG117">
            <v>91900</v>
          </cell>
          <cell r="AH117">
            <v>0.2</v>
          </cell>
          <cell r="AI117">
            <v>18380</v>
          </cell>
          <cell r="AJ117">
            <v>0</v>
          </cell>
          <cell r="AK117"/>
          <cell r="AL117"/>
          <cell r="AO117"/>
          <cell r="AP117"/>
          <cell r="AQ117"/>
          <cell r="AS117">
            <v>18380</v>
          </cell>
          <cell r="AT117">
            <v>44013</v>
          </cell>
          <cell r="AU117">
            <v>44377</v>
          </cell>
          <cell r="AV117" t="str">
            <v>MSP without incentive</v>
          </cell>
          <cell r="AW117">
            <v>43947</v>
          </cell>
          <cell r="AX117" t="str">
            <v>Reyes, J.</v>
          </cell>
          <cell r="BD117" t="str">
            <v>X</v>
          </cell>
          <cell r="BF117" t="str">
            <v>Y</v>
          </cell>
          <cell r="BG117" t="str">
            <v>GME</v>
          </cell>
          <cell r="BH117" t="str">
            <v>ajeong@ucsd.edu</v>
          </cell>
          <cell r="BJ117">
            <v>0</v>
          </cell>
          <cell r="BK117">
            <v>30302</v>
          </cell>
          <cell r="BL117">
            <v>44.013409961685824</v>
          </cell>
          <cell r="BM117">
            <v>0</v>
          </cell>
          <cell r="BO117"/>
        </row>
        <row r="118">
          <cell r="A118">
            <v>2022</v>
          </cell>
          <cell r="B118">
            <v>303</v>
          </cell>
          <cell r="C118" t="str">
            <v>Medicine</v>
          </cell>
          <cell r="D118" t="str">
            <v>HO</v>
          </cell>
          <cell r="F118" t="str">
            <v>Reyes</v>
          </cell>
          <cell r="G118" t="str">
            <v>MSP</v>
          </cell>
          <cell r="H118" t="str">
            <v>Active</v>
          </cell>
          <cell r="I118">
            <v>10374589</v>
          </cell>
          <cell r="J118" t="e">
            <v>#N/A</v>
          </cell>
          <cell r="K118" t="str">
            <v>Zhou, Jade Zifei</v>
          </cell>
          <cell r="L118" t="str">
            <v>Zhou</v>
          </cell>
          <cell r="M118" t="str">
            <v>Jade</v>
          </cell>
          <cell r="N118">
            <v>44044</v>
          </cell>
          <cell r="O118">
            <v>44408</v>
          </cell>
          <cell r="P118" t="str">
            <v>0772</v>
          </cell>
          <cell r="Q118" t="str">
            <v>MSP</v>
          </cell>
          <cell r="R118">
            <v>40740795</v>
          </cell>
          <cell r="S118" t="e">
            <v>#REF!</v>
          </cell>
          <cell r="T118" t="str">
            <v/>
          </cell>
          <cell r="U118" t="str">
            <v>NA</v>
          </cell>
          <cell r="W118">
            <v>136500</v>
          </cell>
          <cell r="X118">
            <v>0.2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136500</v>
          </cell>
          <cell r="AD118">
            <v>58500</v>
          </cell>
          <cell r="AE118">
            <v>0</v>
          </cell>
          <cell r="AF118">
            <v>195000</v>
          </cell>
          <cell r="AG118">
            <v>195000</v>
          </cell>
          <cell r="AH118">
            <v>0.2</v>
          </cell>
          <cell r="AI118">
            <v>39000</v>
          </cell>
          <cell r="AJ118">
            <v>0</v>
          </cell>
          <cell r="AK118"/>
          <cell r="AL118"/>
          <cell r="AO118"/>
          <cell r="AP118"/>
          <cell r="AQ118"/>
          <cell r="AS118">
            <v>39000</v>
          </cell>
          <cell r="AT118">
            <v>44044</v>
          </cell>
          <cell r="AU118">
            <v>44408</v>
          </cell>
          <cell r="AV118" t="str">
            <v>MSP with PNZ and PSZ</v>
          </cell>
          <cell r="AW118"/>
          <cell r="BC118" t="str">
            <v>ARC0286987</v>
          </cell>
          <cell r="BD118" t="str">
            <v>X</v>
          </cell>
          <cell r="BF118" t="str">
            <v>Y</v>
          </cell>
          <cell r="BG118" t="str">
            <v>Sub 2</v>
          </cell>
          <cell r="BH118" t="str">
            <v>jzzhou@ucsd.edu</v>
          </cell>
          <cell r="BJ118">
            <v>0</v>
          </cell>
          <cell r="BK118">
            <v>30302</v>
          </cell>
          <cell r="BL118">
            <v>65.3735632183908</v>
          </cell>
          <cell r="BM118">
            <v>28.017241379310345</v>
          </cell>
          <cell r="BN118">
            <v>0</v>
          </cell>
          <cell r="BO118">
            <v>0</v>
          </cell>
        </row>
        <row r="119">
          <cell r="A119">
            <v>2021</v>
          </cell>
          <cell r="B119">
            <v>303</v>
          </cell>
          <cell r="C119" t="str">
            <v>Medicine</v>
          </cell>
          <cell r="D119" t="str">
            <v>HO</v>
          </cell>
          <cell r="F119" t="str">
            <v>Reyes</v>
          </cell>
          <cell r="G119" t="str">
            <v>MSP</v>
          </cell>
          <cell r="H119" t="str">
            <v>Active</v>
          </cell>
          <cell r="I119">
            <v>10375040</v>
          </cell>
          <cell r="J119" t="e">
            <v>#N/A</v>
          </cell>
          <cell r="K119" t="str">
            <v>Mesarwi, Paula Michelle</v>
          </cell>
          <cell r="L119" t="str">
            <v>Mesarwi</v>
          </cell>
          <cell r="M119" t="str">
            <v>Paula M</v>
          </cell>
          <cell r="N119">
            <v>44013</v>
          </cell>
          <cell r="O119">
            <v>44377</v>
          </cell>
          <cell r="P119" t="str">
            <v>0771</v>
          </cell>
          <cell r="Q119" t="str">
            <v>MSP</v>
          </cell>
          <cell r="R119">
            <v>40655827</v>
          </cell>
          <cell r="S119" t="e">
            <v>#REF!</v>
          </cell>
          <cell r="T119" t="str">
            <v/>
          </cell>
          <cell r="U119" t="str">
            <v>NA</v>
          </cell>
          <cell r="W119">
            <v>170805</v>
          </cell>
          <cell r="X119">
            <v>1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170805</v>
          </cell>
          <cell r="AD119">
            <v>58041</v>
          </cell>
          <cell r="AE119">
            <v>0</v>
          </cell>
          <cell r="AF119">
            <v>228846</v>
          </cell>
          <cell r="AG119">
            <v>228846</v>
          </cell>
          <cell r="AH119">
            <v>1</v>
          </cell>
          <cell r="AI119">
            <v>228846</v>
          </cell>
          <cell r="AJ119">
            <v>0</v>
          </cell>
          <cell r="AK119"/>
          <cell r="AL119"/>
          <cell r="AO119"/>
          <cell r="AP119"/>
          <cell r="AQ119"/>
          <cell r="AS119">
            <v>228846</v>
          </cell>
          <cell r="AT119">
            <v>44013</v>
          </cell>
          <cell r="AU119">
            <v>44377</v>
          </cell>
          <cell r="AV119" t="str">
            <v>MSP with PNZ and PSZ</v>
          </cell>
          <cell r="AW119">
            <v>43950</v>
          </cell>
          <cell r="AX119" t="str">
            <v>Reyes, J.</v>
          </cell>
          <cell r="BC119" t="str">
            <v>ARC0273502</v>
          </cell>
          <cell r="BD119" t="str">
            <v>M</v>
          </cell>
          <cell r="BF119" t="str">
            <v>Y</v>
          </cell>
          <cell r="BG119"/>
          <cell r="BH119" t="str">
            <v>pmesarwi@ucsd.edu</v>
          </cell>
          <cell r="BJ119">
            <v>0</v>
          </cell>
          <cell r="BK119">
            <v>30330</v>
          </cell>
          <cell r="BL119">
            <v>81.803160919540232</v>
          </cell>
          <cell r="BM119">
            <v>27.797413793103448</v>
          </cell>
          <cell r="BO119"/>
        </row>
        <row r="120">
          <cell r="A120">
            <v>2021</v>
          </cell>
          <cell r="B120">
            <v>303</v>
          </cell>
          <cell r="C120" t="str">
            <v>Medicine</v>
          </cell>
          <cell r="D120" t="str">
            <v>HO</v>
          </cell>
          <cell r="F120" t="str">
            <v>Reyes</v>
          </cell>
          <cell r="G120" t="str">
            <v>MSP</v>
          </cell>
          <cell r="H120" t="str">
            <v>Active</v>
          </cell>
          <cell r="I120">
            <v>10375045</v>
          </cell>
          <cell r="J120" t="e">
            <v>#N/A</v>
          </cell>
          <cell r="K120" t="str">
            <v>Mesleh Shayeb, Akram</v>
          </cell>
          <cell r="L120" t="str">
            <v>Mesleh Shayeb</v>
          </cell>
          <cell r="M120" t="str">
            <v>Akram</v>
          </cell>
          <cell r="N120">
            <v>44013</v>
          </cell>
          <cell r="O120">
            <v>44377</v>
          </cell>
          <cell r="P120" t="str">
            <v>0772</v>
          </cell>
          <cell r="Q120" t="str">
            <v>MSP</v>
          </cell>
          <cell r="R120">
            <v>40655840</v>
          </cell>
          <cell r="S120" t="e">
            <v>#REF!</v>
          </cell>
          <cell r="T120" t="str">
            <v/>
          </cell>
          <cell r="U120" t="str">
            <v>NA</v>
          </cell>
          <cell r="W120">
            <v>91900</v>
          </cell>
          <cell r="X120">
            <v>0.2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91900</v>
          </cell>
          <cell r="AD120">
            <v>0</v>
          </cell>
          <cell r="AE120">
            <v>0</v>
          </cell>
          <cell r="AF120">
            <v>91900</v>
          </cell>
          <cell r="AG120">
            <v>91900</v>
          </cell>
          <cell r="AH120">
            <v>0.2</v>
          </cell>
          <cell r="AI120">
            <v>18380</v>
          </cell>
          <cell r="AJ120">
            <v>0</v>
          </cell>
          <cell r="AK120"/>
          <cell r="AL120"/>
          <cell r="AO120"/>
          <cell r="AP120"/>
          <cell r="AQ120"/>
          <cell r="AS120">
            <v>18380</v>
          </cell>
          <cell r="AT120">
            <v>44013</v>
          </cell>
          <cell r="AU120">
            <v>44377</v>
          </cell>
          <cell r="AV120" t="str">
            <v>MSP without incentive</v>
          </cell>
          <cell r="AW120">
            <v>43983</v>
          </cell>
          <cell r="AX120" t="str">
            <v>Reyes, J.</v>
          </cell>
          <cell r="BC120" t="str">
            <v>ARC0273274</v>
          </cell>
          <cell r="BD120" t="str">
            <v>X</v>
          </cell>
          <cell r="BF120" t="str">
            <v>Y</v>
          </cell>
          <cell r="BG120" t="str">
            <v>GME</v>
          </cell>
          <cell r="BH120" t="str">
            <v>ameslehshayeb@ucsd.edu</v>
          </cell>
          <cell r="BJ120">
            <v>0</v>
          </cell>
          <cell r="BK120">
            <v>30302</v>
          </cell>
          <cell r="BL120">
            <v>44.013409961685824</v>
          </cell>
          <cell r="BM120">
            <v>0</v>
          </cell>
          <cell r="BO120"/>
        </row>
        <row r="121">
          <cell r="A121">
            <v>2022</v>
          </cell>
          <cell r="B121">
            <v>303</v>
          </cell>
          <cell r="C121" t="str">
            <v>Medicine</v>
          </cell>
          <cell r="D121" t="str">
            <v>HO</v>
          </cell>
          <cell r="F121" t="str">
            <v>Reyes</v>
          </cell>
          <cell r="G121" t="str">
            <v>MSP</v>
          </cell>
          <cell r="H121" t="str">
            <v>Active</v>
          </cell>
          <cell r="I121">
            <v>10421266</v>
          </cell>
          <cell r="J121" t="e">
            <v>#N/A</v>
          </cell>
          <cell r="K121" t="str">
            <v>Larson, Christopher</v>
          </cell>
          <cell r="L121" t="str">
            <v>Larson</v>
          </cell>
          <cell r="M121" t="str">
            <v>Christopher</v>
          </cell>
          <cell r="N121">
            <v>44105</v>
          </cell>
          <cell r="O121">
            <v>44469</v>
          </cell>
          <cell r="P121" t="str">
            <v>0771</v>
          </cell>
          <cell r="Q121" t="str">
            <v>MSP</v>
          </cell>
          <cell r="S121" t="e">
            <v>#REF!</v>
          </cell>
          <cell r="T121" t="str">
            <v/>
          </cell>
          <cell r="U121" t="str">
            <v>NA</v>
          </cell>
          <cell r="W121">
            <v>157500</v>
          </cell>
          <cell r="X121">
            <v>0.2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157500</v>
          </cell>
          <cell r="AD121">
            <v>67500</v>
          </cell>
          <cell r="AE121">
            <v>0</v>
          </cell>
          <cell r="AF121">
            <v>225000</v>
          </cell>
          <cell r="AG121">
            <v>225000</v>
          </cell>
          <cell r="AH121">
            <v>0.2</v>
          </cell>
          <cell r="AI121">
            <v>45000</v>
          </cell>
          <cell r="AJ121">
            <v>0</v>
          </cell>
          <cell r="AK121"/>
          <cell r="AL121"/>
          <cell r="AO121"/>
          <cell r="AP121"/>
          <cell r="AQ121"/>
          <cell r="AS121">
            <v>45000</v>
          </cell>
          <cell r="AT121">
            <v>44044</v>
          </cell>
          <cell r="AU121">
            <v>44408</v>
          </cell>
          <cell r="AV121" t="str">
            <v>MSP with PNZ and PSZ</v>
          </cell>
          <cell r="AW121">
            <v>44025</v>
          </cell>
          <cell r="BC121" t="str">
            <v>PA to ammend start date - ARC0285830</v>
          </cell>
          <cell r="BD121" t="str">
            <v>N</v>
          </cell>
          <cell r="BF121" t="str">
            <v>Y</v>
          </cell>
          <cell r="BG121" t="str">
            <v>Sub 2</v>
          </cell>
          <cell r="BH121" t="str">
            <v>cllarson@ucsd.edu</v>
          </cell>
          <cell r="BJ121">
            <v>0</v>
          </cell>
          <cell r="BK121">
            <v>32711</v>
          </cell>
          <cell r="BL121">
            <v>75.431034482758619</v>
          </cell>
          <cell r="BM121">
            <v>32.327586206896555</v>
          </cell>
          <cell r="BN121">
            <v>0</v>
          </cell>
          <cell r="BO121">
            <v>0</v>
          </cell>
        </row>
        <row r="122">
          <cell r="A122">
            <v>2021</v>
          </cell>
          <cell r="B122">
            <v>303</v>
          </cell>
          <cell r="C122" t="str">
            <v>Medicine</v>
          </cell>
          <cell r="D122" t="str">
            <v>ID</v>
          </cell>
          <cell r="F122" t="str">
            <v>Tkebuchava</v>
          </cell>
          <cell r="G122" t="str">
            <v>MSP</v>
          </cell>
          <cell r="H122" t="str">
            <v>Active</v>
          </cell>
          <cell r="I122">
            <v>10360433</v>
          </cell>
          <cell r="J122" t="e">
            <v>#N/A</v>
          </cell>
          <cell r="K122" t="str">
            <v>Horton, Lucy</v>
          </cell>
          <cell r="L122" t="str">
            <v>Horton</v>
          </cell>
          <cell r="M122" t="str">
            <v>Lucy</v>
          </cell>
          <cell r="N122">
            <v>44075</v>
          </cell>
          <cell r="O122">
            <v>44377</v>
          </cell>
          <cell r="P122" t="str">
            <v>0771</v>
          </cell>
          <cell r="Q122" t="str">
            <v>MSP</v>
          </cell>
          <cell r="R122">
            <v>40644082</v>
          </cell>
          <cell r="S122" t="e">
            <v>#REF!</v>
          </cell>
          <cell r="T122" t="str">
            <v/>
          </cell>
          <cell r="U122" t="str">
            <v>NA</v>
          </cell>
          <cell r="W122">
            <v>114800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114800</v>
          </cell>
          <cell r="AD122">
            <v>35200</v>
          </cell>
          <cell r="AE122">
            <v>0</v>
          </cell>
          <cell r="AF122">
            <v>150000</v>
          </cell>
          <cell r="AG122">
            <v>150000</v>
          </cell>
          <cell r="AH122">
            <v>1</v>
          </cell>
          <cell r="AI122">
            <v>150000</v>
          </cell>
          <cell r="AJ122">
            <v>0</v>
          </cell>
          <cell r="AK122"/>
          <cell r="AL122"/>
          <cell r="AO122"/>
          <cell r="AP122"/>
          <cell r="AQ122"/>
          <cell r="AS122">
            <v>150000</v>
          </cell>
          <cell r="AT122">
            <v>44013</v>
          </cell>
          <cell r="AU122">
            <v>44377</v>
          </cell>
          <cell r="AV122" t="str">
            <v>MSP with PNZ and PSZ</v>
          </cell>
          <cell r="AW122">
            <v>44084</v>
          </cell>
          <cell r="AX122" t="str">
            <v>Tkebuchava, R.</v>
          </cell>
          <cell r="BC122" t="str">
            <v>ARC0289750</v>
          </cell>
          <cell r="BD122" t="str">
            <v>M</v>
          </cell>
          <cell r="BF122" t="str">
            <v>Y</v>
          </cell>
          <cell r="BG122"/>
          <cell r="BH122" t="str">
            <v>lhorton@ucsd.edu</v>
          </cell>
          <cell r="BI122" t="str">
            <v>PNZ/PSZ only; No MTE set up needed.</v>
          </cell>
          <cell r="BJ122">
            <v>0</v>
          </cell>
          <cell r="BK122">
            <v>30120</v>
          </cell>
          <cell r="BL122">
            <v>54.980842911877396</v>
          </cell>
          <cell r="BM122">
            <v>16.85823754789272</v>
          </cell>
          <cell r="BO122"/>
        </row>
        <row r="123">
          <cell r="A123">
            <v>2022</v>
          </cell>
          <cell r="B123">
            <v>303</v>
          </cell>
          <cell r="C123" t="str">
            <v>Medicine</v>
          </cell>
          <cell r="D123" t="str">
            <v>ID</v>
          </cell>
          <cell r="E123" t="str">
            <v>303</v>
          </cell>
          <cell r="F123" t="str">
            <v>Tkebuchava</v>
          </cell>
          <cell r="G123" t="str">
            <v>MSP</v>
          </cell>
          <cell r="H123" t="str">
            <v>Active</v>
          </cell>
          <cell r="I123">
            <v>10364156</v>
          </cell>
          <cell r="J123" t="e">
            <v>#N/A</v>
          </cell>
          <cell r="K123" t="str">
            <v>Penziner, Samuel M</v>
          </cell>
          <cell r="L123" t="str">
            <v>Penziner</v>
          </cell>
          <cell r="M123" t="str">
            <v>Samuel</v>
          </cell>
          <cell r="N123">
            <v>44075</v>
          </cell>
          <cell r="O123">
            <v>44439</v>
          </cell>
          <cell r="P123" t="str">
            <v>0771</v>
          </cell>
          <cell r="Q123" t="str">
            <v>MSP</v>
          </cell>
          <cell r="R123">
            <v>40657356</v>
          </cell>
          <cell r="S123" t="e">
            <v>#REF!</v>
          </cell>
          <cell r="T123" t="str">
            <v/>
          </cell>
          <cell r="U123" t="str">
            <v>NA</v>
          </cell>
          <cell r="W123">
            <v>114800</v>
          </cell>
          <cell r="X123">
            <v>0.2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114800</v>
          </cell>
          <cell r="AD123">
            <v>143500</v>
          </cell>
          <cell r="AE123">
            <v>0</v>
          </cell>
          <cell r="AF123">
            <v>258300</v>
          </cell>
          <cell r="AG123">
            <v>258300</v>
          </cell>
          <cell r="AH123">
            <v>0.2</v>
          </cell>
          <cell r="AI123">
            <v>51660</v>
          </cell>
          <cell r="AJ123">
            <v>0</v>
          </cell>
          <cell r="AK123"/>
          <cell r="AL123"/>
          <cell r="AO123"/>
          <cell r="AP123"/>
          <cell r="AQ123"/>
          <cell r="AS123">
            <v>51660</v>
          </cell>
          <cell r="AT123">
            <v>44075</v>
          </cell>
          <cell r="AU123">
            <v>44439</v>
          </cell>
          <cell r="AV123" t="str">
            <v>MSP with PNZ only</v>
          </cell>
          <cell r="AW123"/>
          <cell r="BC123" t="str">
            <v>Hospital Medicine - ARC0282544. R-T</v>
          </cell>
          <cell r="BD123" t="str">
            <v>X</v>
          </cell>
          <cell r="BF123" t="str">
            <v>Y</v>
          </cell>
          <cell r="BG123" t="str">
            <v>Sub 2</v>
          </cell>
          <cell r="BH123" t="str">
            <v>spenziner@ucsd.edu</v>
          </cell>
          <cell r="BI123" t="str">
            <v>Primary appt is Housestaff. Send TK Email should be X. R-T</v>
          </cell>
          <cell r="BJ123">
            <v>0</v>
          </cell>
          <cell r="BK123">
            <v>30302</v>
          </cell>
          <cell r="BL123">
            <v>54.980842911877396</v>
          </cell>
          <cell r="BM123">
            <v>68.726053639846739</v>
          </cell>
          <cell r="BN123">
            <v>0</v>
          </cell>
          <cell r="BO123">
            <v>0</v>
          </cell>
        </row>
        <row r="124">
          <cell r="A124">
            <v>2022</v>
          </cell>
          <cell r="B124">
            <v>303</v>
          </cell>
          <cell r="C124" t="str">
            <v>Medicine</v>
          </cell>
          <cell r="D124" t="str">
            <v>ID</v>
          </cell>
          <cell r="F124" t="str">
            <v>Tkebuchava</v>
          </cell>
          <cell r="G124" t="str">
            <v>MSP</v>
          </cell>
          <cell r="H124" t="str">
            <v>Active</v>
          </cell>
          <cell r="I124">
            <v>10366732</v>
          </cell>
          <cell r="J124" t="e">
            <v>#N/A</v>
          </cell>
          <cell r="K124" t="str">
            <v>Promer, Katherine</v>
          </cell>
          <cell r="L124" t="str">
            <v>Promer</v>
          </cell>
          <cell r="M124" t="str">
            <v>Katherine</v>
          </cell>
          <cell r="N124">
            <v>44075</v>
          </cell>
          <cell r="O124">
            <v>44439</v>
          </cell>
          <cell r="P124" t="str">
            <v>0772</v>
          </cell>
          <cell r="Q124" t="str">
            <v>MSP</v>
          </cell>
          <cell r="R124">
            <v>40659762</v>
          </cell>
          <cell r="S124" t="e">
            <v>#REF!</v>
          </cell>
          <cell r="T124" t="str">
            <v/>
          </cell>
          <cell r="U124" t="str">
            <v>NA</v>
          </cell>
          <cell r="W124">
            <v>119000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119000</v>
          </cell>
          <cell r="AD124">
            <v>51000</v>
          </cell>
          <cell r="AE124">
            <v>0</v>
          </cell>
          <cell r="AF124">
            <v>170000</v>
          </cell>
          <cell r="AG124">
            <v>170000</v>
          </cell>
          <cell r="AH124">
            <v>1</v>
          </cell>
          <cell r="AI124">
            <v>170000</v>
          </cell>
          <cell r="AJ124">
            <v>0</v>
          </cell>
          <cell r="AK124"/>
          <cell r="AL124"/>
          <cell r="AO124"/>
          <cell r="AP124"/>
          <cell r="AQ124"/>
          <cell r="AS124">
            <v>170000</v>
          </cell>
          <cell r="AT124">
            <v>44075</v>
          </cell>
          <cell r="AU124">
            <v>44439</v>
          </cell>
          <cell r="AV124" t="str">
            <v>MSP with PNZ and PSZ</v>
          </cell>
          <cell r="AW124">
            <v>44076</v>
          </cell>
          <cell r="AX124" t="str">
            <v>Tkebuchava, R.</v>
          </cell>
          <cell r="BC124" t="str">
            <v>ARC0289315</v>
          </cell>
          <cell r="BD124" t="str">
            <v>M</v>
          </cell>
          <cell r="BF124" t="str">
            <v>Y</v>
          </cell>
          <cell r="BG124"/>
          <cell r="BH124" t="str">
            <v>kpromer@ucsd.edu</v>
          </cell>
          <cell r="BJ124">
            <v>0</v>
          </cell>
          <cell r="BK124">
            <v>30302</v>
          </cell>
          <cell r="BL124">
            <v>56.992337164750957</v>
          </cell>
          <cell r="BM124">
            <v>24.425287356321839</v>
          </cell>
          <cell r="BO124"/>
        </row>
        <row r="125">
          <cell r="A125">
            <v>2021</v>
          </cell>
          <cell r="B125">
            <v>303</v>
          </cell>
          <cell r="C125" t="str">
            <v>Medicine</v>
          </cell>
          <cell r="D125" t="str">
            <v>NE</v>
          </cell>
          <cell r="F125" t="str">
            <v>Shamshoum</v>
          </cell>
          <cell r="G125" t="str">
            <v>MSP</v>
          </cell>
          <cell r="H125" t="str">
            <v>Active</v>
          </cell>
          <cell r="I125">
            <v>10364966</v>
          </cell>
          <cell r="J125" t="e">
            <v>#N/A</v>
          </cell>
          <cell r="K125" t="str">
            <v>Potok, Olivia Alison</v>
          </cell>
          <cell r="L125" t="str">
            <v>Potok</v>
          </cell>
          <cell r="M125" t="str">
            <v>Olivia</v>
          </cell>
          <cell r="N125">
            <v>44013</v>
          </cell>
          <cell r="O125">
            <v>44377</v>
          </cell>
          <cell r="P125" t="str">
            <v>0772</v>
          </cell>
          <cell r="Q125" t="str">
            <v>MSP</v>
          </cell>
          <cell r="R125">
            <v>40715822</v>
          </cell>
          <cell r="S125" t="e">
            <v>#REF!</v>
          </cell>
          <cell r="T125" t="str">
            <v/>
          </cell>
          <cell r="U125" t="str">
            <v>NA</v>
          </cell>
          <cell r="W125">
            <v>91900</v>
          </cell>
          <cell r="X125">
            <v>0.2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91900</v>
          </cell>
          <cell r="AD125">
            <v>38100</v>
          </cell>
          <cell r="AE125">
            <v>0</v>
          </cell>
          <cell r="AF125">
            <v>130000</v>
          </cell>
          <cell r="AG125">
            <v>130000</v>
          </cell>
          <cell r="AH125">
            <v>0.2</v>
          </cell>
          <cell r="AI125">
            <v>26000</v>
          </cell>
          <cell r="AJ125">
            <v>0</v>
          </cell>
          <cell r="AK125"/>
          <cell r="AL125"/>
          <cell r="AO125"/>
          <cell r="AP125"/>
          <cell r="AQ125"/>
          <cell r="AS125">
            <v>26000</v>
          </cell>
          <cell r="AT125">
            <v>44013</v>
          </cell>
          <cell r="AU125">
            <v>44377</v>
          </cell>
          <cell r="AV125" t="str">
            <v>MSP with PNZ and PSZ</v>
          </cell>
          <cell r="AW125">
            <v>43990</v>
          </cell>
          <cell r="AX125" t="str">
            <v>Tkebuchava, R.</v>
          </cell>
          <cell r="BC125" t="str">
            <v>ARC0281930</v>
          </cell>
          <cell r="BD125" t="str">
            <v>X</v>
          </cell>
          <cell r="BF125" t="str">
            <v>Y</v>
          </cell>
          <cell r="BG125" t="str">
            <v>Sub 2</v>
          </cell>
          <cell r="BH125" t="str">
            <v>opotok@ucsd.edu</v>
          </cell>
          <cell r="BJ125">
            <v>0</v>
          </cell>
          <cell r="BK125">
            <v>30302</v>
          </cell>
          <cell r="BL125">
            <v>44.013409961685824</v>
          </cell>
          <cell r="BM125">
            <v>18.24712643678161</v>
          </cell>
          <cell r="BN125">
            <v>0</v>
          </cell>
          <cell r="BO125">
            <v>0</v>
          </cell>
        </row>
        <row r="126">
          <cell r="A126">
            <v>2021</v>
          </cell>
          <cell r="B126">
            <v>303</v>
          </cell>
          <cell r="C126" t="str">
            <v>Medicine</v>
          </cell>
          <cell r="D126" t="str">
            <v>NE</v>
          </cell>
          <cell r="F126" t="str">
            <v>Shamshoum</v>
          </cell>
          <cell r="G126" t="str">
            <v>MSP</v>
          </cell>
          <cell r="H126" t="str">
            <v>Active</v>
          </cell>
          <cell r="I126">
            <v>10366872</v>
          </cell>
          <cell r="J126" t="e">
            <v>#N/A</v>
          </cell>
          <cell r="K126" t="str">
            <v>Ivanov, Margaret Alice</v>
          </cell>
          <cell r="L126" t="str">
            <v>Ivanov</v>
          </cell>
          <cell r="M126" t="str">
            <v>Margaret</v>
          </cell>
          <cell r="N126">
            <v>44013</v>
          </cell>
          <cell r="O126">
            <v>44377</v>
          </cell>
          <cell r="P126" t="str">
            <v>0772</v>
          </cell>
          <cell r="Q126" t="str">
            <v>MSP</v>
          </cell>
          <cell r="R126">
            <v>40718343</v>
          </cell>
          <cell r="S126" t="e">
            <v>#REF!</v>
          </cell>
          <cell r="T126" t="str">
            <v/>
          </cell>
          <cell r="U126" t="str">
            <v>NA</v>
          </cell>
          <cell r="W126">
            <v>91900</v>
          </cell>
          <cell r="X126">
            <v>1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91900</v>
          </cell>
          <cell r="AD126">
            <v>38100</v>
          </cell>
          <cell r="AE126">
            <v>0</v>
          </cell>
          <cell r="AF126">
            <v>130000</v>
          </cell>
          <cell r="AG126">
            <v>130000</v>
          </cell>
          <cell r="AH126">
            <v>1</v>
          </cell>
          <cell r="AI126">
            <v>130000</v>
          </cell>
          <cell r="AJ126">
            <v>0</v>
          </cell>
          <cell r="AK126"/>
          <cell r="AL126"/>
          <cell r="AO126"/>
          <cell r="AP126"/>
          <cell r="AQ126"/>
          <cell r="AS126">
            <v>130000</v>
          </cell>
          <cell r="AT126">
            <v>44013</v>
          </cell>
          <cell r="AU126">
            <v>44377</v>
          </cell>
          <cell r="AV126" t="str">
            <v>MSP with PNZ and PSZ</v>
          </cell>
          <cell r="AW126">
            <v>43996</v>
          </cell>
          <cell r="AX126" t="str">
            <v>Tam, S.</v>
          </cell>
          <cell r="BC126" t="str">
            <v>ARC0285340</v>
          </cell>
          <cell r="BD126" t="str">
            <v>X</v>
          </cell>
          <cell r="BF126" t="str">
            <v>Y</v>
          </cell>
          <cell r="BG126"/>
          <cell r="BH126" t="str">
            <v>maivanov@ucsd.edu</v>
          </cell>
          <cell r="BJ126">
            <v>0</v>
          </cell>
          <cell r="BK126">
            <v>30302</v>
          </cell>
          <cell r="BL126">
            <v>44.013409961685824</v>
          </cell>
          <cell r="BM126">
            <v>18.24712643678161</v>
          </cell>
          <cell r="BO126"/>
        </row>
        <row r="127">
          <cell r="A127">
            <v>2021</v>
          </cell>
          <cell r="B127">
            <v>303</v>
          </cell>
          <cell r="C127" t="str">
            <v>Medicine</v>
          </cell>
          <cell r="D127" t="str">
            <v>NE</v>
          </cell>
          <cell r="F127" t="str">
            <v>Shamshoum</v>
          </cell>
          <cell r="G127" t="str">
            <v>MSP</v>
          </cell>
          <cell r="H127" t="str">
            <v>Active</v>
          </cell>
          <cell r="I127">
            <v>10371856</v>
          </cell>
          <cell r="J127" t="e">
            <v>#N/A</v>
          </cell>
          <cell r="K127" t="str">
            <v>Jabbour, Moussa</v>
          </cell>
          <cell r="L127" t="str">
            <v>Jabbour</v>
          </cell>
          <cell r="M127" t="str">
            <v>Moussa</v>
          </cell>
          <cell r="N127">
            <v>43891</v>
          </cell>
          <cell r="O127">
            <v>44255</v>
          </cell>
          <cell r="P127" t="str">
            <v>0772</v>
          </cell>
          <cell r="Q127" t="str">
            <v>MSP</v>
          </cell>
          <cell r="R127">
            <v>40654975</v>
          </cell>
          <cell r="S127" t="e">
            <v>#REF!</v>
          </cell>
          <cell r="T127" t="str">
            <v/>
          </cell>
          <cell r="U127" t="str">
            <v>NA</v>
          </cell>
          <cell r="W127">
            <v>133000</v>
          </cell>
          <cell r="X127">
            <v>1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133000</v>
          </cell>
          <cell r="AD127">
            <v>57000</v>
          </cell>
          <cell r="AE127">
            <v>0</v>
          </cell>
          <cell r="AF127">
            <v>190000</v>
          </cell>
          <cell r="AG127">
            <v>190000</v>
          </cell>
          <cell r="AH127">
            <v>1</v>
          </cell>
          <cell r="AI127">
            <v>190000</v>
          </cell>
          <cell r="AJ127">
            <v>0</v>
          </cell>
          <cell r="AK127"/>
          <cell r="AL127"/>
          <cell r="AO127"/>
          <cell r="AP127"/>
          <cell r="AQ127"/>
          <cell r="AS127">
            <v>190000</v>
          </cell>
          <cell r="AT127">
            <v>43891</v>
          </cell>
          <cell r="AU127">
            <v>44255</v>
          </cell>
          <cell r="AV127" t="str">
            <v>MSP with PNZ and PSZ</v>
          </cell>
          <cell r="AW127">
            <v>43845</v>
          </cell>
          <cell r="AX127" t="str">
            <v>Tkebuchava, R.</v>
          </cell>
          <cell r="BC127" t="str">
            <v>ARC0273724</v>
          </cell>
          <cell r="BD127" t="str">
            <v>M</v>
          </cell>
          <cell r="BF127" t="str">
            <v>Y</v>
          </cell>
          <cell r="BG127"/>
          <cell r="BH127" t="str">
            <v>mjabbour@ucsd.edu</v>
          </cell>
          <cell r="BJ127">
            <v>0</v>
          </cell>
          <cell r="BK127">
            <v>30331</v>
          </cell>
          <cell r="BL127">
            <v>63.697318007662837</v>
          </cell>
          <cell r="BM127">
            <v>27.298850574712645</v>
          </cell>
          <cell r="BO127"/>
        </row>
        <row r="128">
          <cell r="A128">
            <v>2021</v>
          </cell>
          <cell r="B128">
            <v>303</v>
          </cell>
          <cell r="C128" t="str">
            <v>Medicine</v>
          </cell>
          <cell r="D128" t="str">
            <v>NE</v>
          </cell>
          <cell r="F128" t="str">
            <v>Shamshoum</v>
          </cell>
          <cell r="G128" t="str">
            <v>MSP</v>
          </cell>
          <cell r="H128" t="str">
            <v>Active</v>
          </cell>
          <cell r="I128">
            <v>10372875</v>
          </cell>
          <cell r="J128" t="e">
            <v>#N/A</v>
          </cell>
          <cell r="K128" t="str">
            <v>Malhotra, Rakesh</v>
          </cell>
          <cell r="L128" t="str">
            <v>Malhotra</v>
          </cell>
          <cell r="M128" t="str">
            <v>Rakesh</v>
          </cell>
          <cell r="N128">
            <v>43917</v>
          </cell>
          <cell r="O128">
            <v>44281</v>
          </cell>
          <cell r="P128" t="str">
            <v>0772</v>
          </cell>
          <cell r="Q128" t="str">
            <v>MSP</v>
          </cell>
          <cell r="R128">
            <v>40655215</v>
          </cell>
          <cell r="S128" t="e">
            <v>#REF!</v>
          </cell>
          <cell r="T128" t="str">
            <v/>
          </cell>
          <cell r="U128" t="str">
            <v>NA</v>
          </cell>
          <cell r="W128">
            <v>107716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107716</v>
          </cell>
          <cell r="AD128">
            <v>46164</v>
          </cell>
          <cell r="AE128">
            <v>0</v>
          </cell>
          <cell r="AF128">
            <v>153880</v>
          </cell>
          <cell r="AG128">
            <v>153880</v>
          </cell>
          <cell r="AH128">
            <v>1</v>
          </cell>
          <cell r="AI128">
            <v>153880</v>
          </cell>
          <cell r="AJ128">
            <v>0</v>
          </cell>
          <cell r="AK128"/>
          <cell r="AL128"/>
          <cell r="AO128"/>
          <cell r="AP128"/>
          <cell r="AQ128"/>
          <cell r="AS128">
            <v>153880</v>
          </cell>
          <cell r="AT128">
            <v>43917</v>
          </cell>
          <cell r="AU128">
            <v>44281</v>
          </cell>
          <cell r="AV128" t="str">
            <v>MSP with PNZ and PSZ</v>
          </cell>
          <cell r="AW128">
            <v>43895</v>
          </cell>
          <cell r="AX128" t="str">
            <v>Tkebuchava, R.</v>
          </cell>
          <cell r="BC128" t="str">
            <v>ARC0278316</v>
          </cell>
          <cell r="BD128" t="str">
            <v>M</v>
          </cell>
          <cell r="BF128" t="str">
            <v>Y</v>
          </cell>
          <cell r="BG128"/>
          <cell r="BH128" t="str">
            <v>r3malhotra@ucsd.edu</v>
          </cell>
          <cell r="BJ128">
            <v>0</v>
          </cell>
          <cell r="BK128">
            <v>30331</v>
          </cell>
          <cell r="BL128">
            <v>51.588122605363985</v>
          </cell>
          <cell r="BM128">
            <v>22.109195402298852</v>
          </cell>
          <cell r="BO128"/>
        </row>
        <row r="129">
          <cell r="A129">
            <v>2021</v>
          </cell>
          <cell r="B129">
            <v>303</v>
          </cell>
          <cell r="C129" t="str">
            <v>Medicine</v>
          </cell>
          <cell r="D129" t="str">
            <v>NE</v>
          </cell>
          <cell r="F129" t="str">
            <v>Shamshoum</v>
          </cell>
          <cell r="G129" t="str">
            <v>MSP</v>
          </cell>
          <cell r="H129" t="str">
            <v>Active</v>
          </cell>
          <cell r="I129">
            <v>10375455</v>
          </cell>
          <cell r="J129" t="e">
            <v>#N/A</v>
          </cell>
          <cell r="K129" t="str">
            <v>Bullen, Alexander</v>
          </cell>
          <cell r="L129" t="str">
            <v>Bullen</v>
          </cell>
          <cell r="M129" t="str">
            <v>Alexander</v>
          </cell>
          <cell r="N129">
            <v>44013</v>
          </cell>
          <cell r="O129">
            <v>44377</v>
          </cell>
          <cell r="P129" t="str">
            <v>0772</v>
          </cell>
          <cell r="Q129" t="str">
            <v>MSP</v>
          </cell>
          <cell r="R129">
            <v>40653272</v>
          </cell>
          <cell r="S129" t="e">
            <v>#REF!</v>
          </cell>
          <cell r="T129" t="str">
            <v/>
          </cell>
          <cell r="U129" t="str">
            <v>NA</v>
          </cell>
          <cell r="W129">
            <v>133334</v>
          </cell>
          <cell r="X129">
            <v>0.3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133334</v>
          </cell>
          <cell r="AD129">
            <v>0</v>
          </cell>
          <cell r="AE129">
            <v>0</v>
          </cell>
          <cell r="AF129">
            <v>133334</v>
          </cell>
          <cell r="AG129">
            <v>133334</v>
          </cell>
          <cell r="AH129">
            <v>0.3</v>
          </cell>
          <cell r="AI129">
            <v>40000.199999999997</v>
          </cell>
          <cell r="AJ129">
            <v>0</v>
          </cell>
          <cell r="AK129">
            <v>44017</v>
          </cell>
          <cell r="AL129">
            <v>44377</v>
          </cell>
          <cell r="AN129">
            <v>8</v>
          </cell>
          <cell r="AO129"/>
          <cell r="AP129"/>
          <cell r="AQ129"/>
          <cell r="AS129">
            <v>40000.199999999997</v>
          </cell>
          <cell r="AT129">
            <v>44013</v>
          </cell>
          <cell r="AU129">
            <v>44377</v>
          </cell>
          <cell r="AV129" t="str">
            <v>MSP with PNZ and PSZ</v>
          </cell>
          <cell r="AW129">
            <v>43992</v>
          </cell>
          <cell r="AX129" t="str">
            <v>Tam, S.</v>
          </cell>
          <cell r="BC129" t="str">
            <v>ARC0273290 - base only</v>
          </cell>
          <cell r="BD129" t="str">
            <v>M</v>
          </cell>
          <cell r="BF129" t="str">
            <v>Y</v>
          </cell>
          <cell r="BG129"/>
          <cell r="BH129" t="str">
            <v>abullen@ucsd.edu</v>
          </cell>
          <cell r="BJ129">
            <v>0</v>
          </cell>
          <cell r="BK129">
            <v>30331</v>
          </cell>
          <cell r="BL129">
            <v>63.857279693486589</v>
          </cell>
          <cell r="BM129">
            <v>0</v>
          </cell>
          <cell r="BO129"/>
        </row>
        <row r="130">
          <cell r="A130">
            <v>2021</v>
          </cell>
          <cell r="B130">
            <v>303</v>
          </cell>
          <cell r="C130" t="str">
            <v>Medicine</v>
          </cell>
          <cell r="D130" t="str">
            <v>OW</v>
          </cell>
          <cell r="F130" t="str">
            <v>Tkebuchava</v>
          </cell>
          <cell r="G130" t="str">
            <v>MSP</v>
          </cell>
          <cell r="H130" t="str">
            <v>Active</v>
          </cell>
          <cell r="I130">
            <v>10365429</v>
          </cell>
          <cell r="J130" t="e">
            <v>#N/A</v>
          </cell>
          <cell r="K130" t="str">
            <v>Rajagopal, Amutha</v>
          </cell>
          <cell r="L130" t="str">
            <v>Rajagopal</v>
          </cell>
          <cell r="M130" t="str">
            <v>Amutha</v>
          </cell>
          <cell r="N130">
            <v>43830</v>
          </cell>
          <cell r="O130">
            <v>44195</v>
          </cell>
          <cell r="P130" t="str">
            <v>0770</v>
          </cell>
          <cell r="Q130" t="str">
            <v>MSP</v>
          </cell>
          <cell r="R130">
            <v>40657875</v>
          </cell>
          <cell r="S130" t="e">
            <v>#REF!</v>
          </cell>
          <cell r="T130" t="str">
            <v/>
          </cell>
          <cell r="U130" t="str">
            <v>NA</v>
          </cell>
          <cell r="W130">
            <v>162000</v>
          </cell>
          <cell r="X130">
            <v>0.75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162000</v>
          </cell>
          <cell r="AD130">
            <v>54537</v>
          </cell>
          <cell r="AE130">
            <v>0</v>
          </cell>
          <cell r="AF130">
            <v>216537</v>
          </cell>
          <cell r="AG130">
            <v>216537</v>
          </cell>
          <cell r="AH130">
            <v>0.75</v>
          </cell>
          <cell r="AI130">
            <v>162402.75</v>
          </cell>
          <cell r="AJ130">
            <v>0</v>
          </cell>
          <cell r="AK130"/>
          <cell r="AL130"/>
          <cell r="AO130"/>
          <cell r="AP130"/>
          <cell r="AQ130"/>
          <cell r="AS130">
            <v>162402.75</v>
          </cell>
          <cell r="AT130">
            <v>43830</v>
          </cell>
          <cell r="AU130">
            <v>44195</v>
          </cell>
          <cell r="AV130" t="str">
            <v>MSP with PNZ and PSZ</v>
          </cell>
          <cell r="AW130">
            <v>43815</v>
          </cell>
          <cell r="AX130" t="str">
            <v>Tkebuchava, R.</v>
          </cell>
          <cell r="BC130" t="str">
            <v>ARC0271409</v>
          </cell>
          <cell r="BD130" t="str">
            <v>M</v>
          </cell>
          <cell r="BF130" t="str">
            <v>N</v>
          </cell>
          <cell r="BG130"/>
          <cell r="BH130" t="str">
            <v>amrajagopal@health.ucsd.edu</v>
          </cell>
          <cell r="BJ130">
            <v>0</v>
          </cell>
          <cell r="BK130">
            <v>30331</v>
          </cell>
          <cell r="BL130">
            <v>77.58620689655173</v>
          </cell>
          <cell r="BM130">
            <v>26.119252873563219</v>
          </cell>
          <cell r="BO130"/>
        </row>
        <row r="131">
          <cell r="A131">
            <v>2021</v>
          </cell>
          <cell r="B131">
            <v>303</v>
          </cell>
          <cell r="C131" t="str">
            <v>Medicine</v>
          </cell>
          <cell r="D131" t="str">
            <v>OW</v>
          </cell>
          <cell r="F131" t="str">
            <v>Tkebuchava</v>
          </cell>
          <cell r="G131" t="str">
            <v>MSP</v>
          </cell>
          <cell r="H131" t="str">
            <v>Active</v>
          </cell>
          <cell r="I131">
            <v>10367317</v>
          </cell>
          <cell r="J131" t="e">
            <v>#N/A</v>
          </cell>
          <cell r="K131" t="str">
            <v>Deiss, Robert</v>
          </cell>
          <cell r="L131" t="str">
            <v>Deiss</v>
          </cell>
          <cell r="M131" t="str">
            <v>Robert</v>
          </cell>
          <cell r="N131">
            <v>44013</v>
          </cell>
          <cell r="O131">
            <v>44305</v>
          </cell>
          <cell r="P131" t="str">
            <v>0770</v>
          </cell>
          <cell r="Q131" t="str">
            <v>MSP</v>
          </cell>
          <cell r="R131">
            <v>40650823</v>
          </cell>
          <cell r="S131" t="e">
            <v>#REF!</v>
          </cell>
          <cell r="T131" t="str">
            <v/>
          </cell>
          <cell r="U131" t="str">
            <v>NA</v>
          </cell>
          <cell r="W131">
            <v>150000</v>
          </cell>
          <cell r="X131">
            <v>0.7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150000</v>
          </cell>
          <cell r="AD131">
            <v>64286</v>
          </cell>
          <cell r="AE131">
            <v>0</v>
          </cell>
          <cell r="AF131">
            <v>214286</v>
          </cell>
          <cell r="AG131">
            <v>214286</v>
          </cell>
          <cell r="AH131">
            <v>0.7</v>
          </cell>
          <cell r="AI131">
            <v>150000.19999999998</v>
          </cell>
          <cell r="AJ131">
            <v>0</v>
          </cell>
          <cell r="AK131"/>
          <cell r="AL131"/>
          <cell r="AO131"/>
          <cell r="AP131"/>
          <cell r="AQ131"/>
          <cell r="AS131">
            <v>150000.20000000001</v>
          </cell>
          <cell r="AT131">
            <v>43941</v>
          </cell>
          <cell r="AU131">
            <v>44305</v>
          </cell>
          <cell r="AV131" t="str">
            <v>MSP with PNZ and PSZ</v>
          </cell>
          <cell r="AW131">
            <v>44010</v>
          </cell>
          <cell r="AX131" t="str">
            <v>Tkebuchava, R.</v>
          </cell>
          <cell r="BC131" t="str">
            <v>ARC0285085</v>
          </cell>
          <cell r="BD131" t="str">
            <v>M</v>
          </cell>
          <cell r="BF131" t="str">
            <v>Y</v>
          </cell>
          <cell r="BG131"/>
          <cell r="BH131" t="str">
            <v>rgdeiss@ucsd.edu</v>
          </cell>
          <cell r="BJ131">
            <v>0</v>
          </cell>
          <cell r="BK131">
            <v>30331</v>
          </cell>
          <cell r="BL131">
            <v>71.839080459770116</v>
          </cell>
          <cell r="BM131">
            <v>30.788314176245212</v>
          </cell>
          <cell r="BO131"/>
        </row>
        <row r="132">
          <cell r="A132">
            <v>2022</v>
          </cell>
          <cell r="B132">
            <v>303</v>
          </cell>
          <cell r="C132" t="str">
            <v>Medicine</v>
          </cell>
          <cell r="D132" t="str">
            <v>PU</v>
          </cell>
          <cell r="F132" t="str">
            <v>Huynh</v>
          </cell>
          <cell r="G132" t="str">
            <v>MSP</v>
          </cell>
          <cell r="H132" t="str">
            <v>Separated</v>
          </cell>
          <cell r="I132">
            <v>10345787</v>
          </cell>
          <cell r="J132" t="e">
            <v>#N/A</v>
          </cell>
          <cell r="K132" t="str">
            <v>Sarmiento, Kathleen</v>
          </cell>
          <cell r="L132" t="str">
            <v>Sarmiento</v>
          </cell>
          <cell r="M132" t="str">
            <v>Kathleen</v>
          </cell>
          <cell r="N132">
            <v>44105</v>
          </cell>
          <cell r="O132">
            <v>44469</v>
          </cell>
          <cell r="P132" t="str">
            <v>0770</v>
          </cell>
          <cell r="Q132" t="str">
            <v>MSP</v>
          </cell>
          <cell r="R132">
            <v>40756544</v>
          </cell>
          <cell r="S132" t="e">
            <v>#REF!</v>
          </cell>
          <cell r="T132" t="str">
            <v/>
          </cell>
          <cell r="U132" t="str">
            <v>NA</v>
          </cell>
          <cell r="V132">
            <v>0</v>
          </cell>
          <cell r="W132">
            <v>143500</v>
          </cell>
          <cell r="X132">
            <v>0.2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143500</v>
          </cell>
          <cell r="AD132">
            <v>980</v>
          </cell>
          <cell r="AE132">
            <v>0</v>
          </cell>
          <cell r="AF132">
            <v>144480</v>
          </cell>
          <cell r="AG132">
            <v>144480</v>
          </cell>
          <cell r="AH132">
            <v>0.2</v>
          </cell>
          <cell r="AI132">
            <v>28896</v>
          </cell>
          <cell r="AJ132">
            <v>0</v>
          </cell>
          <cell r="AK132"/>
          <cell r="AL132"/>
          <cell r="AO132"/>
          <cell r="AP132"/>
          <cell r="AQ132"/>
          <cell r="AS132">
            <v>28896</v>
          </cell>
          <cell r="AT132">
            <v>44105</v>
          </cell>
          <cell r="AU132">
            <v>44469</v>
          </cell>
          <cell r="AV132" t="str">
            <v>MSP with PNZ and PSZ</v>
          </cell>
          <cell r="AW132">
            <v>44090</v>
          </cell>
          <cell r="AX132" t="str">
            <v>Huynh, K.</v>
          </cell>
          <cell r="BC132" t="str">
            <v>ARC0291485</v>
          </cell>
          <cell r="BD132" t="str">
            <v>N</v>
          </cell>
          <cell r="BF132" t="str">
            <v>Y</v>
          </cell>
          <cell r="BG132" t="str">
            <v>Sub 2</v>
          </cell>
          <cell r="BH132" t="str">
            <v>kfsarmiento@ucsd.edu</v>
          </cell>
          <cell r="BJ132">
            <v>0</v>
          </cell>
          <cell r="BK132">
            <v>30332</v>
          </cell>
          <cell r="BL132">
            <v>68.726053639846739</v>
          </cell>
          <cell r="BM132">
            <v>0.46934865900383144</v>
          </cell>
          <cell r="BN132">
            <v>0</v>
          </cell>
          <cell r="BO132">
            <v>0</v>
          </cell>
        </row>
        <row r="133">
          <cell r="A133">
            <v>2021</v>
          </cell>
          <cell r="B133">
            <v>303</v>
          </cell>
          <cell r="C133" t="str">
            <v>Medicine</v>
          </cell>
          <cell r="D133" t="str">
            <v>PU</v>
          </cell>
          <cell r="F133" t="str">
            <v>Huynh</v>
          </cell>
          <cell r="G133" t="str">
            <v>MSP</v>
          </cell>
          <cell r="H133" t="str">
            <v>Active</v>
          </cell>
          <cell r="I133">
            <v>10358556</v>
          </cell>
          <cell r="J133" t="e">
            <v>#N/A</v>
          </cell>
          <cell r="K133" t="str">
            <v>Amann, Christopher Joseph</v>
          </cell>
          <cell r="L133" t="str">
            <v>Amann</v>
          </cell>
          <cell r="M133" t="str">
            <v>Christopher</v>
          </cell>
          <cell r="N133">
            <v>44013</v>
          </cell>
          <cell r="O133">
            <v>44377</v>
          </cell>
          <cell r="P133" t="str">
            <v>0772</v>
          </cell>
          <cell r="Q133" t="str">
            <v>MSP</v>
          </cell>
          <cell r="R133">
            <v>40720257</v>
          </cell>
          <cell r="S133" t="e">
            <v>#REF!</v>
          </cell>
          <cell r="T133" t="str">
            <v/>
          </cell>
          <cell r="U133" t="str">
            <v>NA</v>
          </cell>
          <cell r="W133">
            <v>101136</v>
          </cell>
          <cell r="X133">
            <v>0.2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101136</v>
          </cell>
          <cell r="AD133">
            <v>43344</v>
          </cell>
          <cell r="AE133">
            <v>0</v>
          </cell>
          <cell r="AF133">
            <v>144480</v>
          </cell>
          <cell r="AG133">
            <v>144480</v>
          </cell>
          <cell r="AH133">
            <v>0.2</v>
          </cell>
          <cell r="AI133">
            <v>28896</v>
          </cell>
          <cell r="AJ133">
            <v>0</v>
          </cell>
          <cell r="AK133"/>
          <cell r="AL133"/>
          <cell r="AO133"/>
          <cell r="AP133"/>
          <cell r="AQ133"/>
          <cell r="AS133">
            <v>28896</v>
          </cell>
          <cell r="AT133">
            <v>44013</v>
          </cell>
          <cell r="AU133">
            <v>44377</v>
          </cell>
          <cell r="AV133" t="str">
            <v>MSP with PNZ and PSZ</v>
          </cell>
          <cell r="AW133">
            <v>43994</v>
          </cell>
          <cell r="BC133" t="str">
            <v>ARC0285592</v>
          </cell>
          <cell r="BD133" t="str">
            <v>Y</v>
          </cell>
          <cell r="BF133" t="str">
            <v>Y</v>
          </cell>
          <cell r="BG133" t="str">
            <v>Sub 2</v>
          </cell>
          <cell r="BH133" t="str">
            <v>camann@ucsd.edu</v>
          </cell>
          <cell r="BJ133">
            <v>0</v>
          </cell>
          <cell r="BK133">
            <v>30302</v>
          </cell>
          <cell r="BL133">
            <v>48.4367816091954</v>
          </cell>
          <cell r="BM133">
            <v>20.758620689655171</v>
          </cell>
          <cell r="BN133">
            <v>0</v>
          </cell>
          <cell r="BO133">
            <v>0</v>
          </cell>
        </row>
        <row r="134">
          <cell r="A134">
            <v>2021</v>
          </cell>
          <cell r="B134">
            <v>303</v>
          </cell>
          <cell r="C134" t="str">
            <v>Medicine</v>
          </cell>
          <cell r="D134" t="str">
            <v>PU</v>
          </cell>
          <cell r="F134" t="str">
            <v>Huynh</v>
          </cell>
          <cell r="G134" t="str">
            <v>MSP</v>
          </cell>
          <cell r="H134" t="str">
            <v>Active</v>
          </cell>
          <cell r="I134">
            <v>10359665</v>
          </cell>
          <cell r="J134" t="e">
            <v>#N/A</v>
          </cell>
          <cell r="K134" t="str">
            <v>Vega, Ricardo</v>
          </cell>
          <cell r="L134" t="str">
            <v>Vega</v>
          </cell>
          <cell r="M134" t="str">
            <v>Ricardo</v>
          </cell>
          <cell r="N134">
            <v>44013</v>
          </cell>
          <cell r="O134">
            <v>44377</v>
          </cell>
          <cell r="P134" t="str">
            <v>0770</v>
          </cell>
          <cell r="Q134" t="str">
            <v>MSP</v>
          </cell>
          <cell r="R134">
            <v>40643706</v>
          </cell>
          <cell r="S134" t="e">
            <v>#REF!</v>
          </cell>
          <cell r="T134" t="str">
            <v/>
          </cell>
          <cell r="U134" t="str">
            <v>NA</v>
          </cell>
          <cell r="W134">
            <v>194180</v>
          </cell>
          <cell r="X134">
            <v>0.2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194180</v>
          </cell>
          <cell r="AD134">
            <v>83220</v>
          </cell>
          <cell r="AE134">
            <v>0</v>
          </cell>
          <cell r="AF134">
            <v>277400</v>
          </cell>
          <cell r="AG134">
            <v>277400</v>
          </cell>
          <cell r="AH134">
            <v>0.2</v>
          </cell>
          <cell r="AI134">
            <v>55480</v>
          </cell>
          <cell r="AJ134">
            <v>0</v>
          </cell>
          <cell r="AK134"/>
          <cell r="AL134"/>
          <cell r="AO134"/>
          <cell r="AP134"/>
          <cell r="AQ134"/>
          <cell r="AS134">
            <v>55480</v>
          </cell>
          <cell r="AT134">
            <v>44013</v>
          </cell>
          <cell r="AU134">
            <v>44377</v>
          </cell>
          <cell r="AV134" t="str">
            <v>MSP with PNZ and PSZ</v>
          </cell>
          <cell r="AW134">
            <v>43962</v>
          </cell>
          <cell r="AX134" t="str">
            <v>Huynh, K.</v>
          </cell>
          <cell r="BC134" t="str">
            <v>ARC0273589-  PNZ/PSZ incentive only. No EcoTime set up needed. Kkh</v>
          </cell>
          <cell r="BD134" t="str">
            <v>D</v>
          </cell>
          <cell r="BF134" t="str">
            <v>Y</v>
          </cell>
          <cell r="BG134" t="str">
            <v>Sub 2</v>
          </cell>
          <cell r="BH134" t="str">
            <v>r4vega@ucsd.edu</v>
          </cell>
          <cell r="BI134" t="str">
            <v>PNZ/PSZ only; No MTE set up needed.</v>
          </cell>
          <cell r="BJ134">
            <v>0</v>
          </cell>
          <cell r="BK134">
            <v>30332</v>
          </cell>
          <cell r="BL134">
            <v>92.998084291187737</v>
          </cell>
          <cell r="BM134">
            <v>39.856321839080458</v>
          </cell>
          <cell r="BN134">
            <v>0</v>
          </cell>
          <cell r="BO134">
            <v>0</v>
          </cell>
        </row>
        <row r="135">
          <cell r="A135">
            <v>2021</v>
          </cell>
          <cell r="B135">
            <v>303</v>
          </cell>
          <cell r="C135" t="str">
            <v>Medicine</v>
          </cell>
          <cell r="D135" t="str">
            <v>PU</v>
          </cell>
          <cell r="F135" t="str">
            <v>Huynh</v>
          </cell>
          <cell r="G135" t="str">
            <v>MSP</v>
          </cell>
          <cell r="H135" t="str">
            <v>Active</v>
          </cell>
          <cell r="I135">
            <v>10359715</v>
          </cell>
          <cell r="J135" t="e">
            <v>#N/A</v>
          </cell>
          <cell r="K135" t="str">
            <v>Akrami, Kevan</v>
          </cell>
          <cell r="L135" t="str">
            <v>Akrami</v>
          </cell>
          <cell r="M135" t="str">
            <v>Kevan</v>
          </cell>
          <cell r="N135">
            <v>44013</v>
          </cell>
          <cell r="O135">
            <v>44377</v>
          </cell>
          <cell r="P135" t="str">
            <v>0770</v>
          </cell>
          <cell r="Q135" t="str">
            <v>MSP</v>
          </cell>
          <cell r="R135">
            <v>40644302</v>
          </cell>
          <cell r="S135" t="e">
            <v>#REF!</v>
          </cell>
          <cell r="T135" t="str">
            <v/>
          </cell>
          <cell r="U135" t="str">
            <v>NA</v>
          </cell>
          <cell r="W135">
            <v>143500</v>
          </cell>
          <cell r="X135">
            <v>0.2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143500</v>
          </cell>
          <cell r="AD135">
            <v>34000</v>
          </cell>
          <cell r="AE135">
            <v>0</v>
          </cell>
          <cell r="AF135">
            <v>177500</v>
          </cell>
          <cell r="AG135">
            <v>177500</v>
          </cell>
          <cell r="AH135">
            <v>0.2</v>
          </cell>
          <cell r="AI135">
            <v>35500</v>
          </cell>
          <cell r="AJ135">
            <v>0</v>
          </cell>
          <cell r="AK135"/>
          <cell r="AL135"/>
          <cell r="AO135"/>
          <cell r="AP135"/>
          <cell r="AQ135"/>
          <cell r="AS135">
            <v>35500</v>
          </cell>
          <cell r="AT135">
            <v>44013</v>
          </cell>
          <cell r="AU135">
            <v>44377</v>
          </cell>
          <cell r="AV135" t="str">
            <v>MSP with PNZ and PSZ</v>
          </cell>
          <cell r="AW135">
            <v>43888</v>
          </cell>
          <cell r="AX135" t="str">
            <v>Huynh, K.</v>
          </cell>
          <cell r="BC135" t="str">
            <v>PNZ/PSZ only - no MTE set up. ARC0273475</v>
          </cell>
          <cell r="BD135" t="str">
            <v>D</v>
          </cell>
          <cell r="BF135" t="str">
            <v>Y</v>
          </cell>
          <cell r="BG135" t="str">
            <v>Sub 2</v>
          </cell>
          <cell r="BH135" t="str">
            <v>kakrami@ucsd.edu</v>
          </cell>
          <cell r="BI135" t="str">
            <v>PNZ/PSZ only; No MTE set up needed.</v>
          </cell>
          <cell r="BJ135">
            <v>0</v>
          </cell>
          <cell r="BK135">
            <v>30332</v>
          </cell>
          <cell r="BL135">
            <v>68.726053639846739</v>
          </cell>
          <cell r="BM135">
            <v>16.283524904214559</v>
          </cell>
          <cell r="BN135">
            <v>0</v>
          </cell>
          <cell r="BO135">
            <v>0</v>
          </cell>
        </row>
        <row r="136">
          <cell r="A136">
            <v>2021</v>
          </cell>
          <cell r="B136">
            <v>303</v>
          </cell>
          <cell r="C136" t="str">
            <v>Medicine</v>
          </cell>
          <cell r="D136" t="str">
            <v>PU</v>
          </cell>
          <cell r="F136" t="str">
            <v>Huynh</v>
          </cell>
          <cell r="G136" t="str">
            <v>MSP</v>
          </cell>
          <cell r="H136" t="str">
            <v>Active</v>
          </cell>
          <cell r="I136">
            <v>10359842</v>
          </cell>
          <cell r="J136" t="e">
            <v>#N/A</v>
          </cell>
          <cell r="K136" t="str">
            <v>Barry, Jeffrey R</v>
          </cell>
          <cell r="L136" t="str">
            <v>Barry</v>
          </cell>
          <cell r="M136" t="str">
            <v>Jeffrey</v>
          </cell>
          <cell r="N136">
            <v>44013</v>
          </cell>
          <cell r="O136">
            <v>44377</v>
          </cell>
          <cell r="P136" t="str">
            <v>0772</v>
          </cell>
          <cell r="Q136" t="str">
            <v>MSP</v>
          </cell>
          <cell r="R136">
            <v>40645521</v>
          </cell>
          <cell r="S136" t="e">
            <v>#REF!</v>
          </cell>
          <cell r="T136" t="str">
            <v/>
          </cell>
          <cell r="U136" t="str">
            <v>NA</v>
          </cell>
          <cell r="W136">
            <v>101136</v>
          </cell>
          <cell r="X136">
            <v>0.2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101136</v>
          </cell>
          <cell r="AD136">
            <v>43344</v>
          </cell>
          <cell r="AE136">
            <v>0</v>
          </cell>
          <cell r="AF136">
            <v>144480</v>
          </cell>
          <cell r="AG136">
            <v>144480</v>
          </cell>
          <cell r="AH136">
            <v>0.2</v>
          </cell>
          <cell r="AI136">
            <v>28896</v>
          </cell>
          <cell r="AJ136">
            <v>0</v>
          </cell>
          <cell r="AK136"/>
          <cell r="AL136"/>
          <cell r="AO136"/>
          <cell r="AP136"/>
          <cell r="AQ136"/>
          <cell r="AS136">
            <v>28896</v>
          </cell>
          <cell r="AT136">
            <v>43647</v>
          </cell>
          <cell r="AU136">
            <v>43646</v>
          </cell>
          <cell r="AV136" t="str">
            <v>MSP with PNZ and PSZ</v>
          </cell>
          <cell r="AW136">
            <v>43951</v>
          </cell>
          <cell r="AX136" t="str">
            <v>Huynh, K.</v>
          </cell>
          <cell r="BC136" t="str">
            <v>ARC0273352</v>
          </cell>
          <cell r="BD136" t="str">
            <v>X</v>
          </cell>
          <cell r="BF136" t="str">
            <v>Y</v>
          </cell>
          <cell r="BG136" t="str">
            <v>Sub 2</v>
          </cell>
          <cell r="BH136" t="str">
            <v>j3barry@ucsd.edu</v>
          </cell>
          <cell r="BJ136">
            <v>0</v>
          </cell>
          <cell r="BK136">
            <v>30302</v>
          </cell>
          <cell r="BL136">
            <v>48.4367816091954</v>
          </cell>
          <cell r="BM136">
            <v>20.758620689655171</v>
          </cell>
          <cell r="BN136">
            <v>0</v>
          </cell>
          <cell r="BO136">
            <v>0</v>
          </cell>
        </row>
        <row r="137">
          <cell r="A137">
            <v>2021</v>
          </cell>
          <cell r="B137">
            <v>303</v>
          </cell>
          <cell r="C137" t="str">
            <v>Medicine</v>
          </cell>
          <cell r="D137" t="str">
            <v>PU</v>
          </cell>
          <cell r="F137" t="str">
            <v>Huynh</v>
          </cell>
          <cell r="G137" t="str">
            <v>MSP</v>
          </cell>
          <cell r="H137" t="str">
            <v>Active</v>
          </cell>
          <cell r="I137">
            <v>10361643</v>
          </cell>
          <cell r="J137" t="e">
            <v>#N/A</v>
          </cell>
          <cell r="K137" t="str">
            <v>Ibrahim, Islam</v>
          </cell>
          <cell r="L137" t="str">
            <v>Ibrahim</v>
          </cell>
          <cell r="M137" t="str">
            <v>Islam</v>
          </cell>
          <cell r="N137">
            <v>44013</v>
          </cell>
          <cell r="O137">
            <v>44377</v>
          </cell>
          <cell r="P137" t="str">
            <v>0770</v>
          </cell>
          <cell r="Q137" t="str">
            <v>MSP</v>
          </cell>
          <cell r="R137">
            <v>40642992</v>
          </cell>
          <cell r="S137" t="e">
            <v>#REF!</v>
          </cell>
          <cell r="T137" t="str">
            <v/>
          </cell>
          <cell r="U137" t="str">
            <v>NA</v>
          </cell>
          <cell r="W137">
            <v>212695</v>
          </cell>
          <cell r="X137">
            <v>0.65080000000000005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212695</v>
          </cell>
          <cell r="AD137">
            <v>82305</v>
          </cell>
          <cell r="AE137">
            <v>0</v>
          </cell>
          <cell r="AF137">
            <v>295000</v>
          </cell>
          <cell r="AG137">
            <v>295000</v>
          </cell>
          <cell r="AH137">
            <v>0.65080000000000005</v>
          </cell>
          <cell r="AI137">
            <v>191986</v>
          </cell>
          <cell r="AJ137">
            <v>0</v>
          </cell>
          <cell r="AK137"/>
          <cell r="AL137"/>
          <cell r="AO137"/>
          <cell r="AP137"/>
          <cell r="AQ137"/>
          <cell r="AS137">
            <v>191986</v>
          </cell>
          <cell r="AT137">
            <v>44013</v>
          </cell>
          <cell r="AU137">
            <v>44012</v>
          </cell>
          <cell r="AV137" t="str">
            <v>MSP with PNZ and PSZ</v>
          </cell>
          <cell r="AW137">
            <v>43873</v>
          </cell>
          <cell r="AX137" t="str">
            <v>Huynh, K.</v>
          </cell>
          <cell r="BC137" t="str">
            <v>ARC0273587</v>
          </cell>
          <cell r="BD137" t="str">
            <v>M</v>
          </cell>
          <cell r="BE137" t="str">
            <v>Espinosa</v>
          </cell>
          <cell r="BF137" t="str">
            <v>Y</v>
          </cell>
          <cell r="BG137"/>
          <cell r="BH137" t="str">
            <v>imibrahim@ucsd.edu</v>
          </cell>
          <cell r="BJ137">
            <v>0</v>
          </cell>
          <cell r="BK137">
            <v>30332</v>
          </cell>
          <cell r="BL137">
            <v>101.8654214559387</v>
          </cell>
          <cell r="BM137">
            <v>39.418103448275865</v>
          </cell>
          <cell r="BO137"/>
        </row>
        <row r="138">
          <cell r="A138">
            <v>2022</v>
          </cell>
          <cell r="B138">
            <v>303</v>
          </cell>
          <cell r="C138" t="str">
            <v>Medicine</v>
          </cell>
          <cell r="D138" t="str">
            <v>PU</v>
          </cell>
          <cell r="F138" t="str">
            <v>Huynh</v>
          </cell>
          <cell r="G138" t="str">
            <v>MSP</v>
          </cell>
          <cell r="H138" t="str">
            <v>Active</v>
          </cell>
          <cell r="I138">
            <v>10363071</v>
          </cell>
          <cell r="J138" t="e">
            <v>#N/A</v>
          </cell>
          <cell r="K138" t="str">
            <v>Dhokarh, Rajanigandha</v>
          </cell>
          <cell r="L138" t="str">
            <v>Dhokarh</v>
          </cell>
          <cell r="M138" t="str">
            <v>Rajanigandha</v>
          </cell>
          <cell r="N138">
            <v>44075</v>
          </cell>
          <cell r="O138">
            <v>44439</v>
          </cell>
          <cell r="P138" t="str">
            <v>0770</v>
          </cell>
          <cell r="Q138" t="str">
            <v>MSP</v>
          </cell>
          <cell r="R138">
            <v>40662511</v>
          </cell>
          <cell r="S138" t="e">
            <v>#REF!</v>
          </cell>
          <cell r="T138" t="str">
            <v/>
          </cell>
          <cell r="U138" t="str">
            <v>NA</v>
          </cell>
          <cell r="W138">
            <v>161000</v>
          </cell>
          <cell r="X138">
            <v>0.5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161000</v>
          </cell>
          <cell r="AD138">
            <v>69000</v>
          </cell>
          <cell r="AE138">
            <v>0</v>
          </cell>
          <cell r="AF138">
            <v>230000</v>
          </cell>
          <cell r="AG138">
            <v>230000</v>
          </cell>
          <cell r="AH138">
            <v>0.5</v>
          </cell>
          <cell r="AI138">
            <v>115000</v>
          </cell>
          <cell r="AJ138">
            <v>0</v>
          </cell>
          <cell r="AK138"/>
          <cell r="AL138"/>
          <cell r="AO138"/>
          <cell r="AP138"/>
          <cell r="AQ138"/>
          <cell r="AS138">
            <v>115000</v>
          </cell>
          <cell r="AT138">
            <v>44075</v>
          </cell>
          <cell r="AU138">
            <v>44439</v>
          </cell>
          <cell r="AV138" t="str">
            <v>MSP with PNZ and PSZ</v>
          </cell>
          <cell r="AW138">
            <v>44062</v>
          </cell>
          <cell r="AX138" t="str">
            <v>Huynh, K.</v>
          </cell>
          <cell r="BC138" t="str">
            <v>ARC0282554</v>
          </cell>
          <cell r="BD138" t="str">
            <v>M</v>
          </cell>
          <cell r="BE138" t="str">
            <v>Hillman</v>
          </cell>
          <cell r="BF138" t="str">
            <v>Y</v>
          </cell>
          <cell r="BG138"/>
          <cell r="BH138" t="str">
            <v>rdhokarh@ucsd.edu</v>
          </cell>
          <cell r="BJ138">
            <v>0</v>
          </cell>
          <cell r="BK138">
            <v>30332</v>
          </cell>
          <cell r="BL138">
            <v>77.107279693486589</v>
          </cell>
          <cell r="BM138">
            <v>33.045977011494251</v>
          </cell>
          <cell r="BO138"/>
        </row>
        <row r="139">
          <cell r="A139">
            <v>2022</v>
          </cell>
          <cell r="B139">
            <v>303</v>
          </cell>
          <cell r="C139" t="str">
            <v>Medicine</v>
          </cell>
          <cell r="D139" t="str">
            <v>PU</v>
          </cell>
          <cell r="F139" t="str">
            <v>Huynh</v>
          </cell>
          <cell r="G139" t="str">
            <v>MSP</v>
          </cell>
          <cell r="H139" t="str">
            <v>Active</v>
          </cell>
          <cell r="I139">
            <v>10364734</v>
          </cell>
          <cell r="J139" t="e">
            <v>#N/A</v>
          </cell>
          <cell r="K139" t="str">
            <v>Schmickl, Christopher</v>
          </cell>
          <cell r="L139" t="str">
            <v>Schmickl</v>
          </cell>
          <cell r="M139" t="str">
            <v>Christopher</v>
          </cell>
          <cell r="N139">
            <v>44089</v>
          </cell>
          <cell r="O139">
            <v>44453</v>
          </cell>
          <cell r="P139" t="str">
            <v>0770</v>
          </cell>
          <cell r="Q139" t="str">
            <v>MSP</v>
          </cell>
          <cell r="R139">
            <v>40658992</v>
          </cell>
          <cell r="S139" t="e">
            <v>#REF!</v>
          </cell>
          <cell r="T139" t="str">
            <v/>
          </cell>
          <cell r="U139" t="str">
            <v>NA</v>
          </cell>
          <cell r="W139">
            <v>143500</v>
          </cell>
          <cell r="X139">
            <v>0.2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143500</v>
          </cell>
          <cell r="AD139">
            <v>4452</v>
          </cell>
          <cell r="AE139">
            <v>0</v>
          </cell>
          <cell r="AF139">
            <v>147952</v>
          </cell>
          <cell r="AG139">
            <v>147952</v>
          </cell>
          <cell r="AH139">
            <v>0.2</v>
          </cell>
          <cell r="AI139">
            <v>29590.400000000001</v>
          </cell>
          <cell r="AJ139">
            <v>0</v>
          </cell>
          <cell r="AK139"/>
          <cell r="AL139"/>
          <cell r="AO139"/>
          <cell r="AP139"/>
          <cell r="AQ139"/>
          <cell r="AS139">
            <v>29590.400000000001</v>
          </cell>
          <cell r="AT139">
            <v>44089</v>
          </cell>
          <cell r="AU139">
            <v>44453</v>
          </cell>
          <cell r="AV139" t="str">
            <v>MSP with PNZ and PSZ</v>
          </cell>
          <cell r="AW139">
            <v>44069</v>
          </cell>
          <cell r="AX139" t="str">
            <v>Huynh, K.</v>
          </cell>
          <cell r="BC139" t="str">
            <v>ARC0284237</v>
          </cell>
          <cell r="BD139" t="str">
            <v>D</v>
          </cell>
          <cell r="BF139" t="str">
            <v>Y</v>
          </cell>
          <cell r="BG139" t="str">
            <v>Sub 2</v>
          </cell>
          <cell r="BH139" t="str">
            <v>cschmickl@ucsd.edu</v>
          </cell>
          <cell r="BJ139">
            <v>0</v>
          </cell>
          <cell r="BK139">
            <v>30316</v>
          </cell>
          <cell r="BL139">
            <v>68.726053639846739</v>
          </cell>
          <cell r="BM139">
            <v>2.132183908045977</v>
          </cell>
          <cell r="BN139">
            <v>0</v>
          </cell>
          <cell r="BO139">
            <v>0</v>
          </cell>
        </row>
        <row r="140">
          <cell r="A140">
            <v>2022</v>
          </cell>
          <cell r="B140">
            <v>303</v>
          </cell>
          <cell r="C140" t="str">
            <v>Medicine</v>
          </cell>
          <cell r="D140" t="str">
            <v>PU</v>
          </cell>
          <cell r="F140" t="str">
            <v>Huynh</v>
          </cell>
          <cell r="G140" t="str">
            <v>MSP</v>
          </cell>
          <cell r="H140" t="str">
            <v>Active</v>
          </cell>
          <cell r="I140">
            <v>10365269</v>
          </cell>
          <cell r="J140" t="e">
            <v>#N/A</v>
          </cell>
          <cell r="K140" t="str">
            <v>White, Xuanha Nguyen</v>
          </cell>
          <cell r="L140" t="str">
            <v>White</v>
          </cell>
          <cell r="M140" t="str">
            <v>Xuanha</v>
          </cell>
          <cell r="N140">
            <v>44032</v>
          </cell>
          <cell r="O140">
            <v>44396</v>
          </cell>
          <cell r="P140" t="str">
            <v>0770</v>
          </cell>
          <cell r="Q140" t="str">
            <v>MSP</v>
          </cell>
          <cell r="R140">
            <v>40661770</v>
          </cell>
          <cell r="S140" t="e">
            <v>#REF!</v>
          </cell>
          <cell r="T140" t="str">
            <v/>
          </cell>
          <cell r="U140" t="str">
            <v>NA</v>
          </cell>
          <cell r="W140">
            <v>207648</v>
          </cell>
          <cell r="X140">
            <v>1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207648</v>
          </cell>
          <cell r="AD140">
            <v>80352</v>
          </cell>
          <cell r="AE140">
            <v>0</v>
          </cell>
          <cell r="AF140">
            <v>288000</v>
          </cell>
          <cell r="AG140">
            <v>288000</v>
          </cell>
          <cell r="AH140">
            <v>1</v>
          </cell>
          <cell r="AI140">
            <v>288000</v>
          </cell>
          <cell r="AJ140">
            <v>0</v>
          </cell>
          <cell r="AK140"/>
          <cell r="AL140"/>
          <cell r="AO140"/>
          <cell r="AP140"/>
          <cell r="AQ140"/>
          <cell r="AS140">
            <v>288000</v>
          </cell>
          <cell r="AT140">
            <v>44032</v>
          </cell>
          <cell r="AU140">
            <v>44396</v>
          </cell>
          <cell r="AV140" t="str">
            <v>MSP with PNZ and PSZ</v>
          </cell>
          <cell r="AW140">
            <v>43943</v>
          </cell>
          <cell r="AX140" t="str">
            <v>Huynh, K.</v>
          </cell>
          <cell r="BC140" t="str">
            <v>Approved MSP renewal eff. 7/20/20-7/19/21 (ARC0279492)</v>
          </cell>
          <cell r="BD140" t="str">
            <v>M</v>
          </cell>
          <cell r="BF140" t="str">
            <v>Y</v>
          </cell>
          <cell r="BG140" t="str">
            <v>Sub 2</v>
          </cell>
          <cell r="BH140" t="str">
            <v>xwhite@ucsd.edu</v>
          </cell>
          <cell r="BJ140">
            <v>0</v>
          </cell>
          <cell r="BK140">
            <v>30332</v>
          </cell>
          <cell r="BL140">
            <v>99.448275862068968</v>
          </cell>
          <cell r="BM140">
            <v>38.482758620689658</v>
          </cell>
          <cell r="BN140">
            <v>0</v>
          </cell>
          <cell r="BO140">
            <v>0</v>
          </cell>
        </row>
        <row r="141">
          <cell r="A141">
            <v>2021</v>
          </cell>
          <cell r="B141">
            <v>303</v>
          </cell>
          <cell r="C141" t="str">
            <v>Medicine</v>
          </cell>
          <cell r="D141" t="str">
            <v>PU</v>
          </cell>
          <cell r="F141" t="str">
            <v>Huynh</v>
          </cell>
          <cell r="G141" t="str">
            <v>MSP</v>
          </cell>
          <cell r="H141" t="str">
            <v>Active</v>
          </cell>
          <cell r="I141">
            <v>10369087</v>
          </cell>
          <cell r="J141" t="e">
            <v>#N/A</v>
          </cell>
          <cell r="K141" t="str">
            <v>Kline, Lawrence Edward</v>
          </cell>
          <cell r="L141" t="str">
            <v>Kline</v>
          </cell>
          <cell r="M141" t="str">
            <v>Lawrence Edward</v>
          </cell>
          <cell r="N141">
            <v>43831</v>
          </cell>
          <cell r="O141">
            <v>44196</v>
          </cell>
          <cell r="P141" t="str">
            <v>0770</v>
          </cell>
          <cell r="Q141" t="str">
            <v>MSP</v>
          </cell>
          <cell r="R141">
            <v>40654100</v>
          </cell>
          <cell r="S141" t="e">
            <v>#REF!</v>
          </cell>
          <cell r="T141" t="str">
            <v/>
          </cell>
          <cell r="U141" t="str">
            <v>NA</v>
          </cell>
          <cell r="W141">
            <v>147805</v>
          </cell>
          <cell r="X141">
            <v>0.5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147805</v>
          </cell>
          <cell r="AD141">
            <v>2195</v>
          </cell>
          <cell r="AE141">
            <v>0</v>
          </cell>
          <cell r="AF141">
            <v>150000</v>
          </cell>
          <cell r="AG141">
            <v>150000</v>
          </cell>
          <cell r="AH141">
            <v>0.5</v>
          </cell>
          <cell r="AI141">
            <v>75000</v>
          </cell>
          <cell r="AJ141">
            <v>0</v>
          </cell>
          <cell r="AK141"/>
          <cell r="AL141"/>
          <cell r="AO141"/>
          <cell r="AP141"/>
          <cell r="AQ141"/>
          <cell r="AS141">
            <v>75000</v>
          </cell>
          <cell r="AT141">
            <v>43831</v>
          </cell>
          <cell r="AU141">
            <v>44196</v>
          </cell>
          <cell r="AV141" t="str">
            <v>MSP with PNZ and PSZ</v>
          </cell>
          <cell r="AW141">
            <v>43763</v>
          </cell>
          <cell r="AX141" t="str">
            <v>Huynh, K.</v>
          </cell>
          <cell r="BC141" t="str">
            <v>ARC0263759</v>
          </cell>
          <cell r="BD141" t="str">
            <v>M</v>
          </cell>
          <cell r="BE141" t="str">
            <v>Espinosa</v>
          </cell>
          <cell r="BF141" t="str">
            <v>Y</v>
          </cell>
          <cell r="BG141"/>
          <cell r="BH141" t="str">
            <v>lekline@ucsd.edu</v>
          </cell>
          <cell r="BI141" t="str">
            <v>PNZ/PSZ only; No MTE set up needed.</v>
          </cell>
          <cell r="BJ141">
            <v>0</v>
          </cell>
          <cell r="BK141">
            <v>30332</v>
          </cell>
          <cell r="BL141">
            <v>70.787835249042146</v>
          </cell>
          <cell r="BM141">
            <v>1.0512452107279693</v>
          </cell>
          <cell r="BO141"/>
        </row>
        <row r="142">
          <cell r="A142">
            <v>2021</v>
          </cell>
          <cell r="B142">
            <v>303</v>
          </cell>
          <cell r="C142" t="str">
            <v>Medicine</v>
          </cell>
          <cell r="D142" t="str">
            <v>PU</v>
          </cell>
          <cell r="E142" t="str">
            <v>303</v>
          </cell>
          <cell r="F142" t="str">
            <v>Huynh</v>
          </cell>
          <cell r="G142" t="str">
            <v>MSP</v>
          </cell>
          <cell r="H142" t="str">
            <v>Active</v>
          </cell>
          <cell r="I142">
            <v>10369234</v>
          </cell>
          <cell r="J142" t="e">
            <v>#N/A</v>
          </cell>
          <cell r="K142" t="str">
            <v>Nokes, Brandon Thomas</v>
          </cell>
          <cell r="L142" t="str">
            <v>Nokes</v>
          </cell>
          <cell r="M142" t="str">
            <v>Brandon</v>
          </cell>
          <cell r="N142">
            <v>44013</v>
          </cell>
          <cell r="O142">
            <v>44377</v>
          </cell>
          <cell r="P142" t="str">
            <v>0772</v>
          </cell>
          <cell r="Q142" t="str">
            <v>MSP</v>
          </cell>
          <cell r="R142">
            <v>40656706</v>
          </cell>
          <cell r="S142" t="e">
            <v>#REF!</v>
          </cell>
          <cell r="T142" t="str">
            <v/>
          </cell>
          <cell r="U142" t="str">
            <v>NA</v>
          </cell>
          <cell r="W142">
            <v>91900</v>
          </cell>
          <cell r="X142">
            <v>0.2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91900</v>
          </cell>
          <cell r="AD142">
            <v>0</v>
          </cell>
          <cell r="AE142">
            <v>0</v>
          </cell>
          <cell r="AF142">
            <v>91900</v>
          </cell>
          <cell r="AG142">
            <v>91900</v>
          </cell>
          <cell r="AH142">
            <v>0.2</v>
          </cell>
          <cell r="AI142">
            <v>18380</v>
          </cell>
          <cell r="AJ142">
            <v>0</v>
          </cell>
          <cell r="AK142"/>
          <cell r="AL142"/>
          <cell r="AO142"/>
          <cell r="AP142"/>
          <cell r="AQ142"/>
          <cell r="AS142">
            <v>18380</v>
          </cell>
          <cell r="AT142">
            <v>44013</v>
          </cell>
          <cell r="AU142">
            <v>44377</v>
          </cell>
          <cell r="AV142" t="str">
            <v>MSP without incentive</v>
          </cell>
          <cell r="AW142">
            <v>43880</v>
          </cell>
          <cell r="BC142" t="str">
            <v>ARC0273270</v>
          </cell>
          <cell r="BD142" t="str">
            <v>X</v>
          </cell>
          <cell r="BF142" t="str">
            <v>Y</v>
          </cell>
          <cell r="BG142" t="str">
            <v>GME</v>
          </cell>
          <cell r="BH142" t="str">
            <v>bnokes@ucsd.edu</v>
          </cell>
          <cell r="BJ142">
            <v>0</v>
          </cell>
          <cell r="BK142">
            <v>30302</v>
          </cell>
          <cell r="BL142">
            <v>44.013409961685824</v>
          </cell>
          <cell r="BM142">
            <v>0</v>
          </cell>
          <cell r="BO142"/>
        </row>
        <row r="143">
          <cell r="A143">
            <v>2021</v>
          </cell>
          <cell r="B143">
            <v>303</v>
          </cell>
          <cell r="C143" t="str">
            <v>Medicine</v>
          </cell>
          <cell r="D143" t="str">
            <v>PU</v>
          </cell>
          <cell r="F143" t="str">
            <v>Huynh</v>
          </cell>
          <cell r="G143" t="str">
            <v>MSP</v>
          </cell>
          <cell r="H143" t="str">
            <v>Active</v>
          </cell>
          <cell r="I143">
            <v>10369919</v>
          </cell>
          <cell r="J143" t="e">
            <v>#N/A</v>
          </cell>
          <cell r="K143" t="str">
            <v>Bellinghausen Stewart, Amy Ly</v>
          </cell>
          <cell r="L143" t="str">
            <v>Bellinghausen Stewart</v>
          </cell>
          <cell r="M143" t="str">
            <v>Amy</v>
          </cell>
          <cell r="N143">
            <v>44013</v>
          </cell>
          <cell r="O143">
            <v>44377</v>
          </cell>
          <cell r="P143" t="str">
            <v>0772</v>
          </cell>
          <cell r="Q143" t="str">
            <v>MSP</v>
          </cell>
          <cell r="R143">
            <v>40720307</v>
          </cell>
          <cell r="S143" t="e">
            <v>#REF!</v>
          </cell>
          <cell r="T143" t="str">
            <v/>
          </cell>
          <cell r="U143" t="str">
            <v>NA</v>
          </cell>
          <cell r="W143">
            <v>101136</v>
          </cell>
          <cell r="X143">
            <v>0.2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101136</v>
          </cell>
          <cell r="AD143">
            <v>43344</v>
          </cell>
          <cell r="AE143">
            <v>0</v>
          </cell>
          <cell r="AF143">
            <v>144480</v>
          </cell>
          <cell r="AG143">
            <v>144480</v>
          </cell>
          <cell r="AH143">
            <v>0.2</v>
          </cell>
          <cell r="AI143">
            <v>28896</v>
          </cell>
          <cell r="AJ143">
            <v>0</v>
          </cell>
          <cell r="AK143"/>
          <cell r="AL143"/>
          <cell r="AO143"/>
          <cell r="AP143"/>
          <cell r="AQ143"/>
          <cell r="AS143">
            <v>28896</v>
          </cell>
          <cell r="AT143">
            <v>44013</v>
          </cell>
          <cell r="AU143">
            <v>44377</v>
          </cell>
          <cell r="AV143" t="str">
            <v>MSP with PNZ and PSZ</v>
          </cell>
          <cell r="AW143">
            <v>43885</v>
          </cell>
          <cell r="BC143" t="str">
            <v>ARC0285596</v>
          </cell>
          <cell r="BD143" t="str">
            <v>D</v>
          </cell>
          <cell r="BF143" t="str">
            <v>Y</v>
          </cell>
          <cell r="BG143" t="str">
            <v>Sub 2</v>
          </cell>
          <cell r="BH143" t="str">
            <v>albellinghausenstewart@ucsd.edu</v>
          </cell>
          <cell r="BJ143">
            <v>0</v>
          </cell>
          <cell r="BK143">
            <v>30302</v>
          </cell>
          <cell r="BL143">
            <v>48.4367816091954</v>
          </cell>
          <cell r="BM143">
            <v>20.758620689655171</v>
          </cell>
          <cell r="BN143">
            <v>0</v>
          </cell>
          <cell r="BO143">
            <v>0</v>
          </cell>
        </row>
        <row r="144">
          <cell r="A144">
            <v>2021</v>
          </cell>
          <cell r="B144">
            <v>303</v>
          </cell>
          <cell r="C144" t="str">
            <v>Medicine</v>
          </cell>
          <cell r="D144" t="str">
            <v>PU</v>
          </cell>
          <cell r="F144" t="str">
            <v>Huynh</v>
          </cell>
          <cell r="G144" t="str">
            <v>MSP</v>
          </cell>
          <cell r="H144" t="str">
            <v>Active</v>
          </cell>
          <cell r="I144">
            <v>10370201</v>
          </cell>
          <cell r="J144" t="e">
            <v>#N/A</v>
          </cell>
          <cell r="K144" t="str">
            <v>Lam, Michael Tun Yin</v>
          </cell>
          <cell r="L144" t="str">
            <v>Lam</v>
          </cell>
          <cell r="M144" t="str">
            <v>Michael</v>
          </cell>
          <cell r="N144">
            <v>44013</v>
          </cell>
          <cell r="O144">
            <v>44377</v>
          </cell>
          <cell r="P144" t="str">
            <v>0772</v>
          </cell>
          <cell r="Q144" t="str">
            <v>MSP</v>
          </cell>
          <cell r="R144">
            <v>40720340</v>
          </cell>
          <cell r="S144" t="e">
            <v>#REF!</v>
          </cell>
          <cell r="T144" t="str">
            <v/>
          </cell>
          <cell r="U144" t="str">
            <v>NA</v>
          </cell>
          <cell r="W144">
            <v>101136</v>
          </cell>
          <cell r="X144">
            <v>0.2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101136</v>
          </cell>
          <cell r="AD144">
            <v>43344</v>
          </cell>
          <cell r="AE144">
            <v>0</v>
          </cell>
          <cell r="AF144">
            <v>144480</v>
          </cell>
          <cell r="AG144">
            <v>144480</v>
          </cell>
          <cell r="AH144">
            <v>0.2</v>
          </cell>
          <cell r="AI144">
            <v>28896</v>
          </cell>
          <cell r="AJ144">
            <v>0</v>
          </cell>
          <cell r="AK144"/>
          <cell r="AL144"/>
          <cell r="AO144"/>
          <cell r="AP144"/>
          <cell r="AQ144"/>
          <cell r="AS144">
            <v>28896</v>
          </cell>
          <cell r="AT144">
            <v>44013</v>
          </cell>
          <cell r="AU144">
            <v>44377</v>
          </cell>
          <cell r="AV144" t="str">
            <v>MSP with PNZ only</v>
          </cell>
          <cell r="AW144">
            <v>43997</v>
          </cell>
          <cell r="BC144" t="str">
            <v>ARC0285601</v>
          </cell>
          <cell r="BD144" t="str">
            <v>X</v>
          </cell>
          <cell r="BF144" t="str">
            <v>Y</v>
          </cell>
          <cell r="BG144" t="str">
            <v>Sub 2</v>
          </cell>
          <cell r="BH144" t="str">
            <v>mtlam@ucsd.edu</v>
          </cell>
          <cell r="BJ144">
            <v>0</v>
          </cell>
          <cell r="BK144">
            <v>30302</v>
          </cell>
          <cell r="BL144">
            <v>48.4367816091954</v>
          </cell>
          <cell r="BM144">
            <v>20.758620689655171</v>
          </cell>
          <cell r="BN144">
            <v>0</v>
          </cell>
          <cell r="BO144">
            <v>0</v>
          </cell>
        </row>
        <row r="145">
          <cell r="A145">
            <v>2021</v>
          </cell>
          <cell r="B145">
            <v>303</v>
          </cell>
          <cell r="C145" t="str">
            <v>Medicine</v>
          </cell>
          <cell r="D145" t="str">
            <v>PU</v>
          </cell>
          <cell r="F145" t="str">
            <v>Huynh</v>
          </cell>
          <cell r="G145" t="str">
            <v>MSP</v>
          </cell>
          <cell r="H145" t="str">
            <v>Active</v>
          </cell>
          <cell r="I145">
            <v>10371316</v>
          </cell>
          <cell r="J145" t="e">
            <v>#N/A</v>
          </cell>
          <cell r="K145" t="str">
            <v>Light, Matthew Perry</v>
          </cell>
          <cell r="L145" t="str">
            <v>Light</v>
          </cell>
          <cell r="M145" t="str">
            <v>Matthew P</v>
          </cell>
          <cell r="N145">
            <v>44013</v>
          </cell>
          <cell r="O145">
            <v>44377</v>
          </cell>
          <cell r="P145" t="str">
            <v>0770</v>
          </cell>
          <cell r="Q145" t="str">
            <v>MSP</v>
          </cell>
          <cell r="R145">
            <v>40654823</v>
          </cell>
          <cell r="S145" t="e">
            <v>#REF!</v>
          </cell>
          <cell r="T145" t="str">
            <v/>
          </cell>
          <cell r="U145" t="str">
            <v>NA</v>
          </cell>
          <cell r="W145">
            <v>143500</v>
          </cell>
          <cell r="X145">
            <v>0.2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143500</v>
          </cell>
          <cell r="AD145">
            <v>980</v>
          </cell>
          <cell r="AE145">
            <v>0</v>
          </cell>
          <cell r="AF145">
            <v>144480</v>
          </cell>
          <cell r="AG145">
            <v>144480</v>
          </cell>
          <cell r="AH145">
            <v>0.2</v>
          </cell>
          <cell r="AI145">
            <v>28896</v>
          </cell>
          <cell r="AJ145">
            <v>0</v>
          </cell>
          <cell r="AK145">
            <v>43739</v>
          </cell>
          <cell r="AL145">
            <v>65381</v>
          </cell>
          <cell r="AM145" t="str">
            <v>00/01</v>
          </cell>
          <cell r="AN145">
            <v>1</v>
          </cell>
          <cell r="AO145">
            <v>13105.38</v>
          </cell>
          <cell r="AP145">
            <v>17792.38</v>
          </cell>
          <cell r="AQ145">
            <v>30897.75</v>
          </cell>
          <cell r="AS145">
            <v>59793.75</v>
          </cell>
          <cell r="AT145">
            <v>44013</v>
          </cell>
          <cell r="AU145">
            <v>44377</v>
          </cell>
          <cell r="AV145" t="str">
            <v>MSP with PNZ and PSZ</v>
          </cell>
          <cell r="AW145">
            <v>43896</v>
          </cell>
          <cell r="AX145" t="str">
            <v>Huynh, K.</v>
          </cell>
          <cell r="BC145" t="str">
            <v>ARC0273438</v>
          </cell>
          <cell r="BD145" t="str">
            <v>P</v>
          </cell>
          <cell r="BE145" t="str">
            <v>Hillman</v>
          </cell>
          <cell r="BF145" t="str">
            <v>Y</v>
          </cell>
          <cell r="BG145" t="str">
            <v>Sub 2</v>
          </cell>
          <cell r="BH145" t="str">
            <v>mlight@ucsd.edu</v>
          </cell>
          <cell r="BI145" t="str">
            <v>PNZ/PSZ only; No MTE set up needed.</v>
          </cell>
          <cell r="BJ145">
            <v>0</v>
          </cell>
          <cell r="BK145">
            <v>30316</v>
          </cell>
          <cell r="BL145">
            <v>68.726053639846739</v>
          </cell>
          <cell r="BM145">
            <v>0.46934865900383144</v>
          </cell>
          <cell r="BN145">
            <v>0</v>
          </cell>
          <cell r="BO145">
            <v>0</v>
          </cell>
        </row>
        <row r="146">
          <cell r="A146">
            <v>2022</v>
          </cell>
          <cell r="B146">
            <v>303</v>
          </cell>
          <cell r="C146" t="str">
            <v>Medicine</v>
          </cell>
          <cell r="D146" t="str">
            <v>PU</v>
          </cell>
          <cell r="F146" t="str">
            <v>Huynh</v>
          </cell>
          <cell r="G146" t="str">
            <v>MSP</v>
          </cell>
          <cell r="H146" t="str">
            <v>Active</v>
          </cell>
          <cell r="I146">
            <v>10371373</v>
          </cell>
          <cell r="J146" t="e">
            <v>#N/A</v>
          </cell>
          <cell r="K146" t="str">
            <v>Tran, Linh Nhat</v>
          </cell>
          <cell r="L146" t="str">
            <v>Tran</v>
          </cell>
          <cell r="M146" t="str">
            <v>Linh</v>
          </cell>
          <cell r="N146">
            <v>44075</v>
          </cell>
          <cell r="O146">
            <v>44439</v>
          </cell>
          <cell r="P146" t="str">
            <v>0770</v>
          </cell>
          <cell r="Q146" t="str">
            <v>MSP</v>
          </cell>
          <cell r="R146">
            <v>40646695</v>
          </cell>
          <cell r="S146" t="e">
            <v>#REF!</v>
          </cell>
          <cell r="T146" t="str">
            <v/>
          </cell>
          <cell r="U146" t="str">
            <v>NA</v>
          </cell>
          <cell r="W146">
            <v>207648</v>
          </cell>
          <cell r="X146">
            <v>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207648</v>
          </cell>
          <cell r="AD146">
            <v>80352</v>
          </cell>
          <cell r="AE146">
            <v>0</v>
          </cell>
          <cell r="AF146">
            <v>288000</v>
          </cell>
          <cell r="AG146">
            <v>288000</v>
          </cell>
          <cell r="AH146">
            <v>1</v>
          </cell>
          <cell r="AI146">
            <v>288000</v>
          </cell>
          <cell r="AJ146">
            <v>0</v>
          </cell>
          <cell r="AK146"/>
          <cell r="AL146"/>
          <cell r="AO146"/>
          <cell r="AP146"/>
          <cell r="AQ146"/>
          <cell r="AS146">
            <v>288000</v>
          </cell>
          <cell r="AT146">
            <v>44075</v>
          </cell>
          <cell r="AU146">
            <v>44439</v>
          </cell>
          <cell r="AV146" t="str">
            <v>MSP with PNZ and PSZ</v>
          </cell>
          <cell r="AW146">
            <v>44055</v>
          </cell>
          <cell r="AX146" t="str">
            <v>Huynh, K.</v>
          </cell>
          <cell r="BC146" t="str">
            <v>ARC0282560</v>
          </cell>
          <cell r="BD146" t="str">
            <v>M</v>
          </cell>
          <cell r="BF146" t="str">
            <v>Y</v>
          </cell>
          <cell r="BG146"/>
          <cell r="BH146" t="str">
            <v>lit004@ucsd.edu</v>
          </cell>
          <cell r="BJ146">
            <v>0</v>
          </cell>
          <cell r="BK146">
            <v>30332</v>
          </cell>
          <cell r="BL146">
            <v>99.448275862068968</v>
          </cell>
          <cell r="BM146">
            <v>38.482758620689658</v>
          </cell>
          <cell r="BO146"/>
        </row>
        <row r="147">
          <cell r="A147">
            <v>2021</v>
          </cell>
          <cell r="B147">
            <v>303</v>
          </cell>
          <cell r="C147" t="str">
            <v>Medicine</v>
          </cell>
          <cell r="D147" t="str">
            <v>PU</v>
          </cell>
          <cell r="F147" t="str">
            <v>Huynh</v>
          </cell>
          <cell r="G147" t="str">
            <v>MSP</v>
          </cell>
          <cell r="H147" t="str">
            <v>Active</v>
          </cell>
          <cell r="I147">
            <v>10372771</v>
          </cell>
          <cell r="J147" t="e">
            <v>#N/A</v>
          </cell>
          <cell r="K147" t="str">
            <v>Haddadin, Hassan</v>
          </cell>
          <cell r="L147" t="str">
            <v>Haddadin</v>
          </cell>
          <cell r="M147" t="str">
            <v>Hassan</v>
          </cell>
          <cell r="N147">
            <v>44013</v>
          </cell>
          <cell r="O147">
            <v>44377</v>
          </cell>
          <cell r="P147" t="str">
            <v>0770</v>
          </cell>
          <cell r="Q147" t="str">
            <v>MSP</v>
          </cell>
          <cell r="R147">
            <v>40652483</v>
          </cell>
          <cell r="S147" t="e">
            <v>#REF!</v>
          </cell>
          <cell r="T147" t="str">
            <v/>
          </cell>
          <cell r="U147" t="str">
            <v>NA</v>
          </cell>
          <cell r="W147">
            <v>143500</v>
          </cell>
          <cell r="X147">
            <v>0.2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143500</v>
          </cell>
          <cell r="AD147">
            <v>0</v>
          </cell>
          <cell r="AE147">
            <v>0</v>
          </cell>
          <cell r="AF147">
            <v>143500</v>
          </cell>
          <cell r="AG147">
            <v>143500</v>
          </cell>
          <cell r="AH147">
            <v>0.2</v>
          </cell>
          <cell r="AI147">
            <v>28700</v>
          </cell>
          <cell r="AJ147">
            <v>0</v>
          </cell>
          <cell r="AK147"/>
          <cell r="AL147"/>
          <cell r="AO147"/>
          <cell r="AP147"/>
          <cell r="AQ147"/>
          <cell r="AS147">
            <v>28700</v>
          </cell>
          <cell r="AT147">
            <v>44013</v>
          </cell>
          <cell r="AU147">
            <v>44377</v>
          </cell>
          <cell r="AV147" t="str">
            <v>MSP with PNZ and PSZ</v>
          </cell>
          <cell r="AW147">
            <v>43873</v>
          </cell>
          <cell r="AX147" t="str">
            <v>Huynh, K.</v>
          </cell>
          <cell r="BC147" t="str">
            <v>ARC0273297- PSZ/ PNZ payments only</v>
          </cell>
          <cell r="BD147" t="str">
            <v>D</v>
          </cell>
          <cell r="BF147" t="str">
            <v>Y</v>
          </cell>
          <cell r="BG147" t="str">
            <v>Sub 2</v>
          </cell>
          <cell r="BH147" t="str">
            <v>hahaddadin@ucsd.edu</v>
          </cell>
          <cell r="BI147" t="str">
            <v>No MTE; dept submits PSZ</v>
          </cell>
          <cell r="BJ147">
            <v>0</v>
          </cell>
          <cell r="BK147">
            <v>30332</v>
          </cell>
          <cell r="BL147">
            <v>68.726053639846739</v>
          </cell>
          <cell r="BM147">
            <v>0</v>
          </cell>
          <cell r="BN147">
            <v>0</v>
          </cell>
          <cell r="BO147">
            <v>0</v>
          </cell>
        </row>
        <row r="148">
          <cell r="A148">
            <v>2021</v>
          </cell>
          <cell r="B148">
            <v>303</v>
          </cell>
          <cell r="C148" t="str">
            <v>Medicine</v>
          </cell>
          <cell r="D148" t="str">
            <v>PU</v>
          </cell>
          <cell r="F148" t="str">
            <v>Huynh</v>
          </cell>
          <cell r="G148" t="str">
            <v>MSP</v>
          </cell>
          <cell r="H148" t="str">
            <v>Active</v>
          </cell>
          <cell r="I148">
            <v>10374184</v>
          </cell>
          <cell r="J148" t="e">
            <v>#N/A</v>
          </cell>
          <cell r="K148" t="str">
            <v>Bailey, Jacob A</v>
          </cell>
          <cell r="L148" t="str">
            <v>Bailey</v>
          </cell>
          <cell r="M148" t="str">
            <v>Jacob</v>
          </cell>
          <cell r="N148">
            <v>44044</v>
          </cell>
          <cell r="O148">
            <v>44377</v>
          </cell>
          <cell r="P148" t="str">
            <v>0772</v>
          </cell>
          <cell r="Q148" t="str">
            <v>MSP</v>
          </cell>
          <cell r="R148">
            <v>40754846</v>
          </cell>
          <cell r="S148" t="e">
            <v>#REF!</v>
          </cell>
          <cell r="T148" t="str">
            <v/>
          </cell>
          <cell r="U148" t="str">
            <v>NA</v>
          </cell>
          <cell r="W148">
            <v>91900</v>
          </cell>
          <cell r="X148">
            <v>0.2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91900</v>
          </cell>
          <cell r="AD148">
            <v>0</v>
          </cell>
          <cell r="AE148">
            <v>0</v>
          </cell>
          <cell r="AF148">
            <v>91900</v>
          </cell>
          <cell r="AG148">
            <v>91900</v>
          </cell>
          <cell r="AH148">
            <v>0.2</v>
          </cell>
          <cell r="AI148">
            <v>18380</v>
          </cell>
          <cell r="AJ148">
            <v>0</v>
          </cell>
          <cell r="AK148"/>
          <cell r="AL148"/>
          <cell r="AO148"/>
          <cell r="AP148"/>
          <cell r="AQ148"/>
          <cell r="AS148">
            <v>18380</v>
          </cell>
          <cell r="AT148">
            <v>44044</v>
          </cell>
          <cell r="AU148">
            <v>44377</v>
          </cell>
          <cell r="AV148" t="str">
            <v>MSP without incentive</v>
          </cell>
          <cell r="AW148">
            <v>44094</v>
          </cell>
          <cell r="BC148" t="str">
            <v>ARC0287828</v>
          </cell>
          <cell r="BD148" t="str">
            <v>X</v>
          </cell>
          <cell r="BF148" t="str">
            <v>Y</v>
          </cell>
          <cell r="BG148" t="str">
            <v>GME</v>
          </cell>
          <cell r="BH148" t="str">
            <v>jbailey@ucsd.edu</v>
          </cell>
          <cell r="BJ148">
            <v>0</v>
          </cell>
          <cell r="BK148">
            <v>30302</v>
          </cell>
          <cell r="BL148">
            <v>44.013409961685824</v>
          </cell>
          <cell r="BM148">
            <v>0</v>
          </cell>
          <cell r="BO148"/>
        </row>
        <row r="149">
          <cell r="A149">
            <v>2021</v>
          </cell>
          <cell r="B149">
            <v>303</v>
          </cell>
          <cell r="C149" t="str">
            <v>Medicine</v>
          </cell>
          <cell r="D149" t="str">
            <v>PU</v>
          </cell>
          <cell r="F149" t="str">
            <v>Huynh</v>
          </cell>
          <cell r="G149" t="str">
            <v>MSP</v>
          </cell>
          <cell r="H149" t="str">
            <v>Active</v>
          </cell>
          <cell r="I149">
            <v>10375496</v>
          </cell>
          <cell r="J149" t="e">
            <v>#N/A</v>
          </cell>
          <cell r="K149" t="str">
            <v>Husain, Abdurrahman A</v>
          </cell>
          <cell r="L149" t="str">
            <v>Husain</v>
          </cell>
          <cell r="M149" t="str">
            <v>Abdurrahman</v>
          </cell>
          <cell r="N149">
            <v>44013</v>
          </cell>
          <cell r="O149">
            <v>44377</v>
          </cell>
          <cell r="P149" t="str">
            <v>0772</v>
          </cell>
          <cell r="Q149" t="str">
            <v>MSP</v>
          </cell>
          <cell r="R149">
            <v>40653303</v>
          </cell>
          <cell r="S149" t="e">
            <v>#REF!</v>
          </cell>
          <cell r="T149" t="str">
            <v/>
          </cell>
          <cell r="U149" t="str">
            <v>NA</v>
          </cell>
          <cell r="W149">
            <v>91900</v>
          </cell>
          <cell r="X149">
            <v>0.2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91900</v>
          </cell>
          <cell r="AD149">
            <v>0</v>
          </cell>
          <cell r="AE149">
            <v>0</v>
          </cell>
          <cell r="AF149">
            <v>91900</v>
          </cell>
          <cell r="AG149">
            <v>91900</v>
          </cell>
          <cell r="AH149">
            <v>0.2</v>
          </cell>
          <cell r="AI149">
            <v>18380</v>
          </cell>
          <cell r="AJ149">
            <v>0</v>
          </cell>
          <cell r="AK149"/>
          <cell r="AL149"/>
          <cell r="AO149"/>
          <cell r="AP149"/>
          <cell r="AQ149"/>
          <cell r="AS149">
            <v>18380</v>
          </cell>
          <cell r="AT149">
            <v>43647</v>
          </cell>
          <cell r="AU149">
            <v>44012</v>
          </cell>
          <cell r="AV149" t="str">
            <v>MSP without incentive</v>
          </cell>
          <cell r="AW149">
            <v>43873</v>
          </cell>
          <cell r="BC149" t="str">
            <v>ARC0273289 - GME MSP Renewal</v>
          </cell>
          <cell r="BD149" t="str">
            <v>X</v>
          </cell>
          <cell r="BF149" t="str">
            <v>Y</v>
          </cell>
          <cell r="BG149" t="str">
            <v>GME</v>
          </cell>
          <cell r="BH149" t="str">
            <v>aahusain@ucsd.edu</v>
          </cell>
          <cell r="BJ149">
            <v>0</v>
          </cell>
          <cell r="BK149">
            <v>30302</v>
          </cell>
          <cell r="BL149">
            <v>44.013409961685824</v>
          </cell>
          <cell r="BM149">
            <v>0</v>
          </cell>
          <cell r="BO149"/>
        </row>
        <row r="150">
          <cell r="A150">
            <v>2022</v>
          </cell>
          <cell r="B150">
            <v>303</v>
          </cell>
          <cell r="C150" t="str">
            <v>Medicine</v>
          </cell>
          <cell r="D150" t="str">
            <v>PU</v>
          </cell>
          <cell r="F150" t="str">
            <v>Huynh</v>
          </cell>
          <cell r="G150" t="str">
            <v>MSP</v>
          </cell>
          <cell r="H150" t="str">
            <v>Leave with Pay</v>
          </cell>
          <cell r="I150">
            <v>10375544</v>
          </cell>
          <cell r="J150" t="e">
            <v>#N/A</v>
          </cell>
          <cell r="K150" t="str">
            <v>Gowda, Ashwin Avarekad</v>
          </cell>
          <cell r="L150" t="str">
            <v>Gowda</v>
          </cell>
          <cell r="M150" t="str">
            <v>Ashwin</v>
          </cell>
          <cell r="N150">
            <v>44047</v>
          </cell>
          <cell r="O150">
            <v>44389</v>
          </cell>
          <cell r="P150" t="str">
            <v>0770</v>
          </cell>
          <cell r="Q150" t="str">
            <v>MSP</v>
          </cell>
          <cell r="R150">
            <v>40652230</v>
          </cell>
          <cell r="S150" t="e">
            <v>#REF!</v>
          </cell>
          <cell r="T150" t="str">
            <v/>
          </cell>
          <cell r="U150" t="str">
            <v>NA</v>
          </cell>
          <cell r="W150">
            <v>168000</v>
          </cell>
          <cell r="X150">
            <v>1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168000</v>
          </cell>
          <cell r="AD150">
            <v>72000</v>
          </cell>
          <cell r="AE150">
            <v>0</v>
          </cell>
          <cell r="AF150">
            <v>240000</v>
          </cell>
          <cell r="AG150">
            <v>240000</v>
          </cell>
          <cell r="AH150">
            <v>1</v>
          </cell>
          <cell r="AI150">
            <v>240000</v>
          </cell>
          <cell r="AJ150">
            <v>0</v>
          </cell>
          <cell r="AK150"/>
          <cell r="AL150"/>
          <cell r="AO150"/>
          <cell r="AP150"/>
          <cell r="AQ150"/>
          <cell r="AS150">
            <v>240000</v>
          </cell>
          <cell r="AT150">
            <v>44025</v>
          </cell>
          <cell r="AU150">
            <v>44389</v>
          </cell>
          <cell r="AV150" t="str">
            <v>MSP with PNZ and PSZ</v>
          </cell>
          <cell r="AW150">
            <v>44063</v>
          </cell>
          <cell r="BC150" t="str">
            <v>ARC0288378- MSP revision</v>
          </cell>
          <cell r="BD150" t="str">
            <v>M</v>
          </cell>
          <cell r="BF150" t="str">
            <v>Y</v>
          </cell>
          <cell r="BG150"/>
          <cell r="BH150" t="str">
            <v>agowda@ucsd.edu</v>
          </cell>
          <cell r="BJ150">
            <v>0</v>
          </cell>
          <cell r="BK150">
            <v>30332</v>
          </cell>
          <cell r="BL150">
            <v>80.459770114942529</v>
          </cell>
          <cell r="BM150">
            <v>34.482758620689658</v>
          </cell>
          <cell r="BO150"/>
        </row>
        <row r="151">
          <cell r="A151">
            <v>2022</v>
          </cell>
          <cell r="B151">
            <v>303</v>
          </cell>
          <cell r="C151" t="str">
            <v>Medicine</v>
          </cell>
          <cell r="D151" t="str">
            <v>PU</v>
          </cell>
          <cell r="F151" t="str">
            <v>Huynh</v>
          </cell>
          <cell r="G151" t="str">
            <v>MSP</v>
          </cell>
          <cell r="H151" t="str">
            <v>Inactive</v>
          </cell>
          <cell r="I151">
            <v>10438392</v>
          </cell>
          <cell r="J151" t="e">
            <v>#N/A</v>
          </cell>
          <cell r="K151" t="str">
            <v>Dierksheide, Julie</v>
          </cell>
          <cell r="L151" t="str">
            <v>Dierksheide</v>
          </cell>
          <cell r="M151" t="str">
            <v>Julie</v>
          </cell>
          <cell r="N151">
            <v>44025</v>
          </cell>
          <cell r="O151">
            <v>44389</v>
          </cell>
          <cell r="P151" t="str">
            <v>0770</v>
          </cell>
          <cell r="Q151" t="str">
            <v>MSP</v>
          </cell>
          <cell r="R151">
            <v>40726955</v>
          </cell>
          <cell r="S151" t="e">
            <v>#REF!</v>
          </cell>
          <cell r="T151" t="str">
            <v/>
          </cell>
          <cell r="U151" t="str">
            <v>NA</v>
          </cell>
          <cell r="W151">
            <v>168000</v>
          </cell>
          <cell r="X151">
            <v>0.2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168000</v>
          </cell>
          <cell r="AD151">
            <v>72000</v>
          </cell>
          <cell r="AE151">
            <v>0</v>
          </cell>
          <cell r="AF151">
            <v>240000</v>
          </cell>
          <cell r="AG151">
            <v>240000</v>
          </cell>
          <cell r="AH151">
            <v>0.2</v>
          </cell>
          <cell r="AI151">
            <v>48000</v>
          </cell>
          <cell r="AJ151">
            <v>0</v>
          </cell>
          <cell r="AK151"/>
          <cell r="AL151"/>
          <cell r="AO151"/>
          <cell r="AP151"/>
          <cell r="AQ151"/>
          <cell r="AS151">
            <v>48000</v>
          </cell>
          <cell r="AT151">
            <v>44025</v>
          </cell>
          <cell r="AU151">
            <v>44389</v>
          </cell>
          <cell r="AV151" t="str">
            <v>MSP with PNZ and PSZ</v>
          </cell>
          <cell r="AW151">
            <v>44000</v>
          </cell>
          <cell r="BC151" t="str">
            <v>ARC0286133</v>
          </cell>
          <cell r="BD151" t="str">
            <v>Y</v>
          </cell>
          <cell r="BF151" t="str">
            <v>Y</v>
          </cell>
          <cell r="BG151" t="str">
            <v>Sub 2</v>
          </cell>
          <cell r="BH151" t="str">
            <v>jdierksheide@ucsd.edu</v>
          </cell>
          <cell r="BJ151">
            <v>0</v>
          </cell>
          <cell r="BK151">
            <v>31222</v>
          </cell>
          <cell r="BL151">
            <v>80.459770114942529</v>
          </cell>
          <cell r="BM151">
            <v>34.482758620689658</v>
          </cell>
          <cell r="BN151">
            <v>0</v>
          </cell>
          <cell r="BO151">
            <v>0</v>
          </cell>
        </row>
        <row r="152">
          <cell r="A152">
            <v>2022</v>
          </cell>
          <cell r="B152">
            <v>303</v>
          </cell>
          <cell r="C152" t="str">
            <v>Medicine</v>
          </cell>
          <cell r="D152" t="str">
            <v>PU</v>
          </cell>
          <cell r="F152" t="str">
            <v>Huynh</v>
          </cell>
          <cell r="G152" t="str">
            <v>MSP</v>
          </cell>
          <cell r="I152">
            <v>10448915</v>
          </cell>
          <cell r="J152" t="e">
            <v>#N/A</v>
          </cell>
          <cell r="K152" t="str">
            <v>Kafi, Aarya</v>
          </cell>
          <cell r="L152" t="str">
            <v>Kafi</v>
          </cell>
          <cell r="M152" t="str">
            <v>Aarya</v>
          </cell>
          <cell r="N152">
            <v>44044</v>
          </cell>
          <cell r="O152">
            <v>44408</v>
          </cell>
          <cell r="P152" t="str">
            <v>0770</v>
          </cell>
          <cell r="Q152" t="str">
            <v>MSP</v>
          </cell>
          <cell r="R152">
            <v>40734280</v>
          </cell>
          <cell r="S152" t="e">
            <v>#REF!</v>
          </cell>
          <cell r="T152" t="str">
            <v/>
          </cell>
          <cell r="U152" t="str">
            <v>NA</v>
          </cell>
          <cell r="W152">
            <v>196000</v>
          </cell>
          <cell r="X152">
            <v>1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196000</v>
          </cell>
          <cell r="AD152">
            <v>84000</v>
          </cell>
          <cell r="AE152">
            <v>0</v>
          </cell>
          <cell r="AF152">
            <v>280000</v>
          </cell>
          <cell r="AG152">
            <v>280000</v>
          </cell>
          <cell r="AH152">
            <v>1</v>
          </cell>
          <cell r="AI152">
            <v>280000</v>
          </cell>
          <cell r="AJ152">
            <v>0</v>
          </cell>
          <cell r="AK152"/>
          <cell r="AL152"/>
          <cell r="AO152"/>
          <cell r="AP152"/>
          <cell r="AQ152"/>
          <cell r="AS152">
            <v>280000</v>
          </cell>
          <cell r="AT152">
            <v>44044</v>
          </cell>
          <cell r="AU152">
            <v>44408</v>
          </cell>
          <cell r="AV152" t="str">
            <v>MSP with PNZ and PSZ</v>
          </cell>
          <cell r="AW152">
            <v>44021</v>
          </cell>
          <cell r="BC152" t="str">
            <v>ARC0287492</v>
          </cell>
          <cell r="BD152" t="str">
            <v>Y</v>
          </cell>
          <cell r="BF152" t="str">
            <v>Y</v>
          </cell>
          <cell r="BG152"/>
          <cell r="BH152" t="str">
            <v>kafi.aarya@gmail.com</v>
          </cell>
          <cell r="BJ152">
            <v>0</v>
          </cell>
          <cell r="BL152">
            <v>93.869731800766289</v>
          </cell>
          <cell r="BM152">
            <v>40.229885057471265</v>
          </cell>
          <cell r="BO152"/>
        </row>
        <row r="153">
          <cell r="A153">
            <v>2021</v>
          </cell>
          <cell r="B153">
            <v>303</v>
          </cell>
          <cell r="C153" t="str">
            <v>Medicine</v>
          </cell>
          <cell r="D153" t="str">
            <v>RH</v>
          </cell>
          <cell r="F153" t="str">
            <v>Reyes</v>
          </cell>
          <cell r="G153" t="str">
            <v>MSP</v>
          </cell>
          <cell r="H153" t="str">
            <v>Active</v>
          </cell>
          <cell r="I153">
            <v>10359851</v>
          </cell>
          <cell r="J153" t="e">
            <v>#N/A</v>
          </cell>
          <cell r="K153" t="str">
            <v>Choi, Sun Mi</v>
          </cell>
          <cell r="L153" t="str">
            <v>Choi</v>
          </cell>
          <cell r="M153" t="str">
            <v>Sun Mi</v>
          </cell>
          <cell r="N153">
            <v>44013</v>
          </cell>
          <cell r="O153">
            <v>44377</v>
          </cell>
          <cell r="P153" t="str">
            <v>0772</v>
          </cell>
          <cell r="Q153" t="str">
            <v>MSP</v>
          </cell>
          <cell r="R153">
            <v>40734825</v>
          </cell>
          <cell r="S153" t="e">
            <v>#REF!</v>
          </cell>
          <cell r="T153" t="str">
            <v/>
          </cell>
          <cell r="U153" t="str">
            <v>NA</v>
          </cell>
          <cell r="W153">
            <v>112000</v>
          </cell>
          <cell r="X153">
            <v>0.2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112000</v>
          </cell>
          <cell r="AD153">
            <v>0</v>
          </cell>
          <cell r="AE153">
            <v>0</v>
          </cell>
          <cell r="AF153">
            <v>112000</v>
          </cell>
          <cell r="AG153">
            <v>112000</v>
          </cell>
          <cell r="AH153">
            <v>0.2</v>
          </cell>
          <cell r="AI153">
            <v>22400</v>
          </cell>
          <cell r="AJ153">
            <v>0</v>
          </cell>
          <cell r="AK153"/>
          <cell r="AL153"/>
          <cell r="AO153"/>
          <cell r="AP153"/>
          <cell r="AQ153"/>
          <cell r="AS153">
            <v>22400</v>
          </cell>
          <cell r="AT153">
            <v>44013</v>
          </cell>
          <cell r="AU153">
            <v>44377</v>
          </cell>
          <cell r="AV153" t="str">
            <v>MSP with PNZ only</v>
          </cell>
          <cell r="AW153">
            <v>43951</v>
          </cell>
          <cell r="AX153" t="str">
            <v>Reyes, J.</v>
          </cell>
          <cell r="BC153" t="str">
            <v>ARC0276443</v>
          </cell>
          <cell r="BD153" t="str">
            <v>N</v>
          </cell>
          <cell r="BF153" t="str">
            <v>Y</v>
          </cell>
          <cell r="BG153" t="str">
            <v>Sub 2</v>
          </cell>
          <cell r="BH153" t="str">
            <v>smc049@ucsd.edu</v>
          </cell>
          <cell r="BJ153">
            <v>0</v>
          </cell>
          <cell r="BK153">
            <v>30302</v>
          </cell>
          <cell r="BL153">
            <v>53.639846743295017</v>
          </cell>
          <cell r="BM153">
            <v>0</v>
          </cell>
          <cell r="BN153">
            <v>0</v>
          </cell>
          <cell r="BO153">
            <v>0</v>
          </cell>
        </row>
        <row r="154">
          <cell r="A154">
            <v>2021</v>
          </cell>
          <cell r="B154">
            <v>303</v>
          </cell>
          <cell r="C154" t="str">
            <v>Medicine</v>
          </cell>
          <cell r="D154" t="str">
            <v>RH</v>
          </cell>
          <cell r="F154" t="str">
            <v>Reyes</v>
          </cell>
          <cell r="G154" t="str">
            <v>MSP</v>
          </cell>
          <cell r="H154" t="str">
            <v>Active</v>
          </cell>
          <cell r="I154">
            <v>10373902</v>
          </cell>
          <cell r="J154" t="e">
            <v>#N/A</v>
          </cell>
          <cell r="K154" t="str">
            <v>Hepburn, Bonnie</v>
          </cell>
          <cell r="L154" t="str">
            <v>Hepburn</v>
          </cell>
          <cell r="M154" t="str">
            <v>Bonnie</v>
          </cell>
          <cell r="N154">
            <v>43862</v>
          </cell>
          <cell r="O154">
            <v>44227</v>
          </cell>
          <cell r="P154" t="str">
            <v>0770</v>
          </cell>
          <cell r="Q154" t="str">
            <v>MSP</v>
          </cell>
          <cell r="R154">
            <v>40652866</v>
          </cell>
          <cell r="S154" t="e">
            <v>#REF!</v>
          </cell>
          <cell r="T154" t="str">
            <v/>
          </cell>
          <cell r="U154" t="str">
            <v>NA</v>
          </cell>
          <cell r="W154">
            <v>150002</v>
          </cell>
          <cell r="X154">
            <v>0.05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150002</v>
          </cell>
          <cell r="AD154">
            <v>0</v>
          </cell>
          <cell r="AE154">
            <v>0</v>
          </cell>
          <cell r="AF154">
            <v>150002</v>
          </cell>
          <cell r="AG154">
            <v>150002</v>
          </cell>
          <cell r="AH154">
            <v>0.05</v>
          </cell>
          <cell r="AI154">
            <v>7500.1</v>
          </cell>
          <cell r="AJ154">
            <v>0</v>
          </cell>
          <cell r="AK154"/>
          <cell r="AL154"/>
          <cell r="AO154"/>
          <cell r="AP154"/>
          <cell r="AQ154"/>
          <cell r="AS154">
            <v>7500.1</v>
          </cell>
          <cell r="AT154">
            <v>43862</v>
          </cell>
          <cell r="AU154">
            <v>44227</v>
          </cell>
          <cell r="AV154" t="str">
            <v>MSP with PNZ and PSZ</v>
          </cell>
          <cell r="AW154">
            <v>43752</v>
          </cell>
          <cell r="BC154" t="str">
            <v>ARC0265936</v>
          </cell>
          <cell r="BD154" t="str">
            <v>D</v>
          </cell>
          <cell r="BF154" t="str">
            <v>Y</v>
          </cell>
          <cell r="BG154" t="str">
            <v>Sub 2</v>
          </cell>
          <cell r="BH154" t="str">
            <v>bhepburn@ucsd.edu</v>
          </cell>
          <cell r="BI154" t="str">
            <v>Correct as D - Only receives $ PSZ monthly via Dept, no MTE Set up Needed</v>
          </cell>
          <cell r="BJ154">
            <v>0</v>
          </cell>
          <cell r="BK154">
            <v>30330</v>
          </cell>
          <cell r="BL154">
            <v>71.84003831417624</v>
          </cell>
          <cell r="BM154">
            <v>0</v>
          </cell>
          <cell r="BN154">
            <v>0</v>
          </cell>
          <cell r="BO154">
            <v>0</v>
          </cell>
        </row>
        <row r="155">
          <cell r="A155">
            <v>2021</v>
          </cell>
          <cell r="B155">
            <v>303</v>
          </cell>
          <cell r="C155" t="str">
            <v>Medicine</v>
          </cell>
          <cell r="D155" t="str">
            <v>RM</v>
          </cell>
          <cell r="F155" t="str">
            <v>Huynh</v>
          </cell>
          <cell r="G155" t="str">
            <v>MSP</v>
          </cell>
          <cell r="H155" t="str">
            <v>Active</v>
          </cell>
          <cell r="I155">
            <v>10365569</v>
          </cell>
          <cell r="J155" t="e">
            <v>#N/A</v>
          </cell>
          <cell r="K155" t="str">
            <v>Sheean, Geoffrey</v>
          </cell>
          <cell r="L155" t="str">
            <v>Sheean</v>
          </cell>
          <cell r="M155" t="str">
            <v>Geoffrey</v>
          </cell>
          <cell r="N155">
            <v>43800</v>
          </cell>
          <cell r="O155">
            <v>44165</v>
          </cell>
          <cell r="P155" t="str">
            <v>0770</v>
          </cell>
          <cell r="Q155" t="str">
            <v>MSP</v>
          </cell>
          <cell r="R155">
            <v>40659333</v>
          </cell>
          <cell r="S155" t="e">
            <v>#REF!</v>
          </cell>
          <cell r="T155" t="str">
            <v/>
          </cell>
          <cell r="U155" t="str">
            <v>NA</v>
          </cell>
          <cell r="W155">
            <v>266000</v>
          </cell>
          <cell r="X155">
            <v>0.05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266000</v>
          </cell>
          <cell r="AD155">
            <v>0</v>
          </cell>
          <cell r="AE155">
            <v>0</v>
          </cell>
          <cell r="AF155">
            <v>266000</v>
          </cell>
          <cell r="AG155">
            <v>266000</v>
          </cell>
          <cell r="AH155">
            <v>0.05</v>
          </cell>
          <cell r="AI155">
            <v>13300</v>
          </cell>
          <cell r="AJ155">
            <v>0</v>
          </cell>
          <cell r="AK155"/>
          <cell r="AL155"/>
          <cell r="AO155"/>
          <cell r="AP155"/>
          <cell r="AQ155"/>
          <cell r="AS155">
            <v>13300</v>
          </cell>
          <cell r="AT155">
            <v>43800</v>
          </cell>
          <cell r="AU155">
            <v>44165</v>
          </cell>
          <cell r="AV155" t="str">
            <v>MSP with PNZ and PSZ</v>
          </cell>
          <cell r="AW155">
            <v>43802</v>
          </cell>
          <cell r="AX155" t="str">
            <v>Lee, A.</v>
          </cell>
          <cell r="BC155" t="str">
            <v>Renewal (ARC0261349)</v>
          </cell>
          <cell r="BD155" t="str">
            <v>N</v>
          </cell>
          <cell r="BF155" t="str">
            <v>Y</v>
          </cell>
          <cell r="BG155"/>
          <cell r="BH155" t="str">
            <v>gsheean@ucsd.edu</v>
          </cell>
          <cell r="BJ155">
            <v>0</v>
          </cell>
          <cell r="BK155">
            <v>30332</v>
          </cell>
          <cell r="BL155">
            <v>127.39463601532567</v>
          </cell>
          <cell r="BM155">
            <v>0</v>
          </cell>
          <cell r="BO155"/>
        </row>
        <row r="156">
          <cell r="A156">
            <v>2021</v>
          </cell>
          <cell r="B156">
            <v>304</v>
          </cell>
          <cell r="C156" t="str">
            <v>Neurosciences</v>
          </cell>
          <cell r="D156" t="str">
            <v>NA</v>
          </cell>
          <cell r="F156" t="str">
            <v>Reyes</v>
          </cell>
          <cell r="G156" t="str">
            <v>MSP</v>
          </cell>
          <cell r="H156" t="str">
            <v>Active</v>
          </cell>
          <cell r="I156">
            <v>10360448</v>
          </cell>
          <cell r="J156" t="e">
            <v>#N/A</v>
          </cell>
          <cell r="K156" t="str">
            <v>Ansari, Hossein</v>
          </cell>
          <cell r="L156" t="str">
            <v>Ansari</v>
          </cell>
          <cell r="M156" t="str">
            <v>Hossein</v>
          </cell>
          <cell r="N156">
            <v>44013</v>
          </cell>
          <cell r="O156">
            <v>44377</v>
          </cell>
          <cell r="P156" t="str">
            <v>0771</v>
          </cell>
          <cell r="Q156" t="str">
            <v>MSP</v>
          </cell>
          <cell r="R156">
            <v>40721685</v>
          </cell>
          <cell r="S156" t="e">
            <v>#REF!</v>
          </cell>
          <cell r="T156" t="str">
            <v/>
          </cell>
          <cell r="U156" t="str">
            <v>NA</v>
          </cell>
          <cell r="W156">
            <v>130235</v>
          </cell>
          <cell r="X156">
            <v>0.2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130235</v>
          </cell>
          <cell r="AD156">
            <v>55815</v>
          </cell>
          <cell r="AE156">
            <v>0</v>
          </cell>
          <cell r="AF156">
            <v>186050</v>
          </cell>
          <cell r="AG156">
            <v>186050</v>
          </cell>
          <cell r="AH156">
            <v>0.2</v>
          </cell>
          <cell r="AI156">
            <v>37210</v>
          </cell>
          <cell r="AJ156">
            <v>0</v>
          </cell>
          <cell r="AK156"/>
          <cell r="AL156"/>
          <cell r="AO156"/>
          <cell r="AP156"/>
          <cell r="AQ156"/>
          <cell r="AS156">
            <v>37210</v>
          </cell>
          <cell r="AT156">
            <v>44013</v>
          </cell>
          <cell r="AU156">
            <v>44377</v>
          </cell>
          <cell r="AV156" t="str">
            <v>MSP with PNZ and PSZ</v>
          </cell>
          <cell r="AW156">
            <v>44001</v>
          </cell>
          <cell r="AX156" t="str">
            <v>Reyes, J.</v>
          </cell>
          <cell r="BD156" t="str">
            <v>y</v>
          </cell>
          <cell r="BF156" t="str">
            <v>Y</v>
          </cell>
          <cell r="BG156" t="str">
            <v>Sub 2</v>
          </cell>
          <cell r="BH156" t="str">
            <v>hoansari@ucsd.edu</v>
          </cell>
          <cell r="BJ156">
            <v>0</v>
          </cell>
          <cell r="BK156">
            <v>30421</v>
          </cell>
          <cell r="BL156">
            <v>62.373084291187737</v>
          </cell>
          <cell r="BM156">
            <v>26.731321839080461</v>
          </cell>
          <cell r="BN156">
            <v>0</v>
          </cell>
          <cell r="BO156">
            <v>0</v>
          </cell>
        </row>
        <row r="157">
          <cell r="A157">
            <v>2021</v>
          </cell>
          <cell r="B157">
            <v>304</v>
          </cell>
          <cell r="C157" t="str">
            <v>Neurosciences</v>
          </cell>
          <cell r="D157" t="str">
            <v>NA</v>
          </cell>
          <cell r="F157" t="str">
            <v>Reyes</v>
          </cell>
          <cell r="G157" t="str">
            <v>MSP</v>
          </cell>
          <cell r="H157" t="str">
            <v>Active</v>
          </cell>
          <cell r="I157">
            <v>10360984</v>
          </cell>
          <cell r="J157" t="e">
            <v>#N/A</v>
          </cell>
          <cell r="K157" t="str">
            <v>Alexander, Joshua</v>
          </cell>
          <cell r="L157" t="str">
            <v>Alexander</v>
          </cell>
          <cell r="M157" t="str">
            <v>Joshua</v>
          </cell>
          <cell r="N157">
            <v>44013</v>
          </cell>
          <cell r="O157">
            <v>44377</v>
          </cell>
          <cell r="P157" t="str">
            <v>0770</v>
          </cell>
          <cell r="Q157" t="str">
            <v>MSP</v>
          </cell>
          <cell r="R157">
            <v>40642762</v>
          </cell>
          <cell r="S157" t="e">
            <v>#REF!</v>
          </cell>
          <cell r="T157" t="str">
            <v/>
          </cell>
          <cell r="U157" t="str">
            <v>NA</v>
          </cell>
          <cell r="W157">
            <v>200000</v>
          </cell>
          <cell r="X157">
            <v>0.15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200000</v>
          </cell>
          <cell r="AD157">
            <v>0</v>
          </cell>
          <cell r="AE157">
            <v>0</v>
          </cell>
          <cell r="AF157">
            <v>200000</v>
          </cell>
          <cell r="AG157">
            <v>200000</v>
          </cell>
          <cell r="AH157">
            <v>0.15</v>
          </cell>
          <cell r="AI157">
            <v>30000</v>
          </cell>
          <cell r="AJ157">
            <v>0</v>
          </cell>
          <cell r="AK157"/>
          <cell r="AL157"/>
          <cell r="AO157"/>
          <cell r="AP157"/>
          <cell r="AQ157"/>
          <cell r="AS157">
            <v>30000</v>
          </cell>
          <cell r="AT157">
            <v>44013</v>
          </cell>
          <cell r="AU157">
            <v>44377</v>
          </cell>
          <cell r="AV157" t="str">
            <v>MSP with PNZ and PSZ</v>
          </cell>
          <cell r="AW157">
            <v>43992</v>
          </cell>
          <cell r="AX157" t="str">
            <v>Reyes, J.</v>
          </cell>
          <cell r="BC157" t="str">
            <v>Incentive Pay Only ARC0273384</v>
          </cell>
          <cell r="BD157" t="str">
            <v>D</v>
          </cell>
          <cell r="BF157" t="str">
            <v>Y</v>
          </cell>
          <cell r="BG157" t="str">
            <v>Sub 2</v>
          </cell>
          <cell r="BH157" t="str">
            <v>joalexander@ucsd.edu</v>
          </cell>
          <cell r="BJ157">
            <v>0</v>
          </cell>
          <cell r="BK157">
            <v>30420</v>
          </cell>
          <cell r="BL157">
            <v>95.785440613026822</v>
          </cell>
          <cell r="BM157">
            <v>0</v>
          </cell>
          <cell r="BN157">
            <v>0</v>
          </cell>
          <cell r="BO157">
            <v>0</v>
          </cell>
        </row>
        <row r="158">
          <cell r="A158">
            <v>2021</v>
          </cell>
          <cell r="B158">
            <v>304</v>
          </cell>
          <cell r="C158" t="str">
            <v>Neurosciences</v>
          </cell>
          <cell r="D158" t="str">
            <v>NA</v>
          </cell>
          <cell r="F158" t="str">
            <v>Reyes</v>
          </cell>
          <cell r="G158" t="str">
            <v>MSP</v>
          </cell>
          <cell r="H158" t="str">
            <v>Active</v>
          </cell>
          <cell r="I158">
            <v>10363237</v>
          </cell>
          <cell r="J158" t="e">
            <v>#N/A</v>
          </cell>
          <cell r="K158" t="str">
            <v>Huisa-Garate, Branko</v>
          </cell>
          <cell r="L158" t="str">
            <v>Huisa-Garate</v>
          </cell>
          <cell r="M158" t="str">
            <v>Branko</v>
          </cell>
          <cell r="N158">
            <v>44013</v>
          </cell>
          <cell r="O158">
            <v>44377</v>
          </cell>
          <cell r="P158" t="str">
            <v>0770</v>
          </cell>
          <cell r="Q158" t="str">
            <v>MSP</v>
          </cell>
          <cell r="R158">
            <v>40660314</v>
          </cell>
          <cell r="S158" t="e">
            <v>#REF!</v>
          </cell>
          <cell r="T158" t="str">
            <v/>
          </cell>
          <cell r="U158" t="str">
            <v>NA</v>
          </cell>
          <cell r="W158">
            <v>224460</v>
          </cell>
          <cell r="X158">
            <v>0.2399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224460</v>
          </cell>
          <cell r="AD158">
            <v>0</v>
          </cell>
          <cell r="AE158">
            <v>0</v>
          </cell>
          <cell r="AF158">
            <v>224460</v>
          </cell>
          <cell r="AG158">
            <v>224460</v>
          </cell>
          <cell r="AH158">
            <v>0.2399</v>
          </cell>
          <cell r="AI158">
            <v>53847.953999999998</v>
          </cell>
          <cell r="AJ158">
            <v>0</v>
          </cell>
          <cell r="AK158"/>
          <cell r="AL158"/>
          <cell r="AO158"/>
          <cell r="AP158"/>
          <cell r="AQ158"/>
          <cell r="AS158">
            <v>53847.953999999998</v>
          </cell>
          <cell r="AT158">
            <v>44013</v>
          </cell>
          <cell r="AU158">
            <v>44377</v>
          </cell>
          <cell r="AV158" t="str">
            <v>MSP with PNZ and PSZ</v>
          </cell>
          <cell r="AW158"/>
          <cell r="AX158" t="str">
            <v>Reyes, J.</v>
          </cell>
          <cell r="BC158" t="str">
            <v>ARC0273243</v>
          </cell>
          <cell r="BD158" t="str">
            <v>D</v>
          </cell>
          <cell r="BF158" t="str">
            <v>Y</v>
          </cell>
          <cell r="BG158"/>
          <cell r="BH158" t="str">
            <v>bhuisagarate@ucsd.edu</v>
          </cell>
          <cell r="BJ158">
            <v>0</v>
          </cell>
          <cell r="BK158">
            <v>30420</v>
          </cell>
          <cell r="BL158">
            <v>107.5</v>
          </cell>
          <cell r="BM158">
            <v>0</v>
          </cell>
          <cell r="BO158"/>
        </row>
        <row r="159">
          <cell r="A159">
            <v>2022</v>
          </cell>
          <cell r="B159">
            <v>304</v>
          </cell>
          <cell r="C159" t="str">
            <v>Neurosciences</v>
          </cell>
          <cell r="D159" t="str">
            <v>NA</v>
          </cell>
          <cell r="F159" t="str">
            <v>Reyes</v>
          </cell>
          <cell r="G159" t="str">
            <v>MSP</v>
          </cell>
          <cell r="H159" t="str">
            <v>Active</v>
          </cell>
          <cell r="I159">
            <v>10363710</v>
          </cell>
          <cell r="J159" t="e">
            <v>#N/A</v>
          </cell>
          <cell r="K159" t="str">
            <v>TROXELL, REGINA MARIE</v>
          </cell>
          <cell r="L159" t="str">
            <v>TROXELL</v>
          </cell>
          <cell r="M159" t="str">
            <v>REGINA</v>
          </cell>
          <cell r="N159">
            <v>44105</v>
          </cell>
          <cell r="O159">
            <v>44469</v>
          </cell>
          <cell r="P159" t="str">
            <v>0772</v>
          </cell>
          <cell r="Q159" t="str">
            <v>MSP</v>
          </cell>
          <cell r="R159">
            <v>40660881</v>
          </cell>
          <cell r="S159" t="e">
            <v>#REF!</v>
          </cell>
          <cell r="T159" t="str">
            <v/>
          </cell>
          <cell r="U159" t="str">
            <v>NA</v>
          </cell>
          <cell r="W159">
            <v>122570</v>
          </cell>
          <cell r="X159">
            <v>0.28999999999999998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122570</v>
          </cell>
          <cell r="AD159">
            <v>47430</v>
          </cell>
          <cell r="AE159">
            <v>0</v>
          </cell>
          <cell r="AF159">
            <v>170000</v>
          </cell>
          <cell r="AG159">
            <v>170000</v>
          </cell>
          <cell r="AH159">
            <v>0.28999999999999998</v>
          </cell>
          <cell r="AI159">
            <v>49300</v>
          </cell>
          <cell r="AJ159">
            <v>0</v>
          </cell>
          <cell r="AK159"/>
          <cell r="AL159"/>
          <cell r="AO159"/>
          <cell r="AP159"/>
          <cell r="AQ159"/>
          <cell r="AS159">
            <v>49300</v>
          </cell>
          <cell r="AT159">
            <v>44105</v>
          </cell>
          <cell r="AU159">
            <v>44469</v>
          </cell>
          <cell r="AV159" t="str">
            <v>MSP with PNZ and PSZ</v>
          </cell>
          <cell r="AW159">
            <v>44092</v>
          </cell>
          <cell r="BC159" t="str">
            <v>ARC0284241</v>
          </cell>
          <cell r="BD159" t="str">
            <v>N</v>
          </cell>
          <cell r="BF159" t="str">
            <v>Y</v>
          </cell>
          <cell r="BG159"/>
          <cell r="BH159" t="str">
            <v>rtroxell@ucsd.edu</v>
          </cell>
          <cell r="BJ159">
            <v>0</v>
          </cell>
          <cell r="BK159">
            <v>30420</v>
          </cell>
          <cell r="BL159">
            <v>58.702107279693486</v>
          </cell>
          <cell r="BM159">
            <v>22.71551724137931</v>
          </cell>
          <cell r="BO159"/>
        </row>
        <row r="160">
          <cell r="A160">
            <v>2021</v>
          </cell>
          <cell r="B160">
            <v>304</v>
          </cell>
          <cell r="C160" t="str">
            <v>Neurosciences</v>
          </cell>
          <cell r="D160" t="str">
            <v>NA</v>
          </cell>
          <cell r="F160" t="str">
            <v>Reyes</v>
          </cell>
          <cell r="G160" t="str">
            <v>MSP</v>
          </cell>
          <cell r="H160" t="str">
            <v>Active</v>
          </cell>
          <cell r="I160">
            <v>10365858</v>
          </cell>
          <cell r="J160" t="e">
            <v>#N/A</v>
          </cell>
          <cell r="K160" t="str">
            <v>Murphy, Elizabeth</v>
          </cell>
          <cell r="L160" t="str">
            <v>Murphy</v>
          </cell>
          <cell r="M160" t="str">
            <v>Elizabeth</v>
          </cell>
          <cell r="N160">
            <v>44044</v>
          </cell>
          <cell r="O160">
            <v>44377</v>
          </cell>
          <cell r="P160" t="str">
            <v>0772</v>
          </cell>
          <cell r="Q160" t="str">
            <v>MSP</v>
          </cell>
          <cell r="R160">
            <v>40658054</v>
          </cell>
          <cell r="S160" t="e">
            <v>#REF!</v>
          </cell>
          <cell r="T160" t="str">
            <v/>
          </cell>
          <cell r="U160" t="str">
            <v>NA</v>
          </cell>
          <cell r="W160">
            <v>140000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140000</v>
          </cell>
          <cell r="AD160">
            <v>0</v>
          </cell>
          <cell r="AE160">
            <v>0</v>
          </cell>
          <cell r="AF160">
            <v>140000</v>
          </cell>
          <cell r="AG160">
            <v>140000</v>
          </cell>
          <cell r="AH160">
            <v>1</v>
          </cell>
          <cell r="AI160">
            <v>140000</v>
          </cell>
          <cell r="AJ160">
            <v>0</v>
          </cell>
          <cell r="AK160"/>
          <cell r="AL160"/>
          <cell r="AO160"/>
          <cell r="AP160"/>
          <cell r="AQ160"/>
          <cell r="AS160">
            <v>140000</v>
          </cell>
          <cell r="AT160">
            <v>44013</v>
          </cell>
          <cell r="AU160">
            <v>44377</v>
          </cell>
          <cell r="AV160" t="str">
            <v>MSP with PNZ and PSZ</v>
          </cell>
          <cell r="AW160">
            <v>44053</v>
          </cell>
          <cell r="AX160" t="str">
            <v>Reyes, J.</v>
          </cell>
          <cell r="BC160" t="str">
            <v>ARC0288161</v>
          </cell>
          <cell r="BD160" t="str">
            <v>D</v>
          </cell>
          <cell r="BF160" t="str">
            <v>Y</v>
          </cell>
          <cell r="BG160"/>
          <cell r="BH160" t="str">
            <v>eareed@ucsd.edu</v>
          </cell>
          <cell r="BJ160">
            <v>0</v>
          </cell>
          <cell r="BK160">
            <v>30420</v>
          </cell>
          <cell r="BL160">
            <v>67.049808429118769</v>
          </cell>
          <cell r="BM160">
            <v>0</v>
          </cell>
          <cell r="BO160"/>
        </row>
        <row r="161">
          <cell r="A161">
            <v>2022</v>
          </cell>
          <cell r="B161">
            <v>304</v>
          </cell>
          <cell r="C161" t="str">
            <v>Neurosciences</v>
          </cell>
          <cell r="D161" t="str">
            <v>NA</v>
          </cell>
          <cell r="F161" t="str">
            <v>Reyes</v>
          </cell>
          <cell r="G161" t="str">
            <v>MSP</v>
          </cell>
          <cell r="H161" t="str">
            <v>Active</v>
          </cell>
          <cell r="I161">
            <v>10369221</v>
          </cell>
          <cell r="J161" t="e">
            <v>#N/A</v>
          </cell>
          <cell r="K161" t="str">
            <v>Nissinen, Janne Kristoffer</v>
          </cell>
          <cell r="L161" t="str">
            <v>Nissinen</v>
          </cell>
          <cell r="M161" t="str">
            <v>Janne</v>
          </cell>
          <cell r="N161">
            <v>44044</v>
          </cell>
          <cell r="O161">
            <v>44408</v>
          </cell>
          <cell r="P161" t="str">
            <v>0770</v>
          </cell>
          <cell r="Q161" t="str">
            <v>MSP</v>
          </cell>
          <cell r="R161">
            <v>40656689</v>
          </cell>
          <cell r="S161" t="e">
            <v>#REF!</v>
          </cell>
          <cell r="T161" t="str">
            <v/>
          </cell>
          <cell r="U161" t="str">
            <v>NA</v>
          </cell>
          <cell r="W161">
            <v>198900</v>
          </cell>
          <cell r="X161">
            <v>0.5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198900</v>
          </cell>
          <cell r="AD161">
            <v>0</v>
          </cell>
          <cell r="AE161">
            <v>0</v>
          </cell>
          <cell r="AF161">
            <v>198900</v>
          </cell>
          <cell r="AG161">
            <v>198900</v>
          </cell>
          <cell r="AH161">
            <v>0.5</v>
          </cell>
          <cell r="AI161">
            <v>99450</v>
          </cell>
          <cell r="AJ161">
            <v>0</v>
          </cell>
          <cell r="AK161"/>
          <cell r="AL161"/>
          <cell r="AO161"/>
          <cell r="AP161"/>
          <cell r="AQ161"/>
          <cell r="AS161">
            <v>99450</v>
          </cell>
          <cell r="AT161">
            <v>44044</v>
          </cell>
          <cell r="AU161">
            <v>44408</v>
          </cell>
          <cell r="AV161" t="str">
            <v>MSP with PSZ only</v>
          </cell>
          <cell r="AW161"/>
          <cell r="AX161" t="str">
            <v>Reyes, J.</v>
          </cell>
          <cell r="BD161" t="str">
            <v>Y</v>
          </cell>
          <cell r="BF161" t="str">
            <v>Y</v>
          </cell>
          <cell r="BG161"/>
          <cell r="BH161" t="str">
            <v>knissinen@ucsd.edu</v>
          </cell>
          <cell r="BJ161">
            <v>0</v>
          </cell>
          <cell r="BL161">
            <v>95.258620689655174</v>
          </cell>
          <cell r="BM161">
            <v>0</v>
          </cell>
          <cell r="BO161"/>
        </row>
        <row r="162">
          <cell r="A162">
            <v>2021</v>
          </cell>
          <cell r="B162">
            <v>304</v>
          </cell>
          <cell r="C162" t="str">
            <v>Neurosciences</v>
          </cell>
          <cell r="D162" t="str">
            <v>NA</v>
          </cell>
          <cell r="F162" t="str">
            <v>Reyes</v>
          </cell>
          <cell r="G162" t="str">
            <v>MSP</v>
          </cell>
          <cell r="H162" t="str">
            <v>Active</v>
          </cell>
          <cell r="I162">
            <v>10370855</v>
          </cell>
          <cell r="J162" t="e">
            <v>#N/A</v>
          </cell>
          <cell r="K162" t="str">
            <v>Jablecki, Charles</v>
          </cell>
          <cell r="L162" t="str">
            <v>Jablecki</v>
          </cell>
          <cell r="M162" t="str">
            <v>Charles</v>
          </cell>
          <cell r="N162">
            <v>44013</v>
          </cell>
          <cell r="O162">
            <v>44377</v>
          </cell>
          <cell r="P162" t="str">
            <v>0772</v>
          </cell>
          <cell r="Q162" t="str">
            <v>MSP</v>
          </cell>
          <cell r="R162">
            <v>40656855</v>
          </cell>
          <cell r="S162" t="e">
            <v>#REF!</v>
          </cell>
          <cell r="T162" t="str">
            <v/>
          </cell>
          <cell r="U162" t="str">
            <v>NA</v>
          </cell>
          <cell r="W162">
            <v>105000</v>
          </cell>
          <cell r="X162">
            <v>0.1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105000</v>
          </cell>
          <cell r="AD162">
            <v>45000</v>
          </cell>
          <cell r="AE162">
            <v>0</v>
          </cell>
          <cell r="AF162">
            <v>150000</v>
          </cell>
          <cell r="AG162">
            <v>150000</v>
          </cell>
          <cell r="AH162">
            <v>0.1</v>
          </cell>
          <cell r="AI162">
            <v>15000</v>
          </cell>
          <cell r="AJ162">
            <v>0</v>
          </cell>
          <cell r="AK162"/>
          <cell r="AL162"/>
          <cell r="AO162"/>
          <cell r="AP162"/>
          <cell r="AQ162"/>
          <cell r="AS162">
            <v>15000</v>
          </cell>
          <cell r="AT162">
            <v>44013</v>
          </cell>
          <cell r="AU162">
            <v>44377</v>
          </cell>
          <cell r="AV162" t="str">
            <v>MSP with PNZ and PSZ</v>
          </cell>
          <cell r="AW162"/>
          <cell r="AX162" t="str">
            <v>Reyes, J.</v>
          </cell>
          <cell r="BD162" t="str">
            <v>N</v>
          </cell>
          <cell r="BF162" t="str">
            <v>Y</v>
          </cell>
          <cell r="BG162"/>
          <cell r="BH162" t="str">
            <v>ckjablecki@ucsd.edu</v>
          </cell>
          <cell r="BJ162">
            <v>0</v>
          </cell>
          <cell r="BK162">
            <v>30420</v>
          </cell>
          <cell r="BL162">
            <v>50.287356321839077</v>
          </cell>
          <cell r="BM162">
            <v>21.551724137931036</v>
          </cell>
          <cell r="BO162"/>
        </row>
        <row r="163">
          <cell r="A163">
            <v>2022</v>
          </cell>
          <cell r="B163">
            <v>304</v>
          </cell>
          <cell r="C163" t="str">
            <v>Neurosciences</v>
          </cell>
          <cell r="D163" t="str">
            <v>NA</v>
          </cell>
          <cell r="F163" t="str">
            <v>Reyes</v>
          </cell>
          <cell r="G163" t="str">
            <v>MSP</v>
          </cell>
          <cell r="H163" t="str">
            <v>Active</v>
          </cell>
          <cell r="I163">
            <v>10371734</v>
          </cell>
          <cell r="J163" t="e">
            <v>#N/A</v>
          </cell>
          <cell r="K163" t="str">
            <v>Lipton, Stuart</v>
          </cell>
          <cell r="L163" t="str">
            <v>Lipton</v>
          </cell>
          <cell r="M163" t="str">
            <v>Stuart</v>
          </cell>
          <cell r="N163">
            <v>44044</v>
          </cell>
          <cell r="O163">
            <v>44408</v>
          </cell>
          <cell r="P163" t="str">
            <v>0770</v>
          </cell>
          <cell r="Q163" t="str">
            <v>MSP</v>
          </cell>
          <cell r="R163">
            <v>40654841</v>
          </cell>
          <cell r="S163" t="e">
            <v>#REF!</v>
          </cell>
          <cell r="T163" t="str">
            <v/>
          </cell>
          <cell r="U163" t="str">
            <v>NA</v>
          </cell>
          <cell r="W163">
            <v>224600</v>
          </cell>
          <cell r="X163">
            <v>0.17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224600</v>
          </cell>
          <cell r="AD163">
            <v>0</v>
          </cell>
          <cell r="AE163">
            <v>0</v>
          </cell>
          <cell r="AF163">
            <v>224600</v>
          </cell>
          <cell r="AG163">
            <v>224600</v>
          </cell>
          <cell r="AH163">
            <v>0.17</v>
          </cell>
          <cell r="AI163">
            <v>38182</v>
          </cell>
          <cell r="AJ163">
            <v>0</v>
          </cell>
          <cell r="AK163"/>
          <cell r="AL163"/>
          <cell r="AO163"/>
          <cell r="AP163"/>
          <cell r="AQ163"/>
          <cell r="AS163">
            <v>38182</v>
          </cell>
          <cell r="AT163">
            <v>44044</v>
          </cell>
          <cell r="AU163">
            <v>44408</v>
          </cell>
          <cell r="AV163" t="str">
            <v>MSP with PSZ only</v>
          </cell>
          <cell r="AW163">
            <v>44046</v>
          </cell>
          <cell r="AX163" t="str">
            <v>Reyes, J.</v>
          </cell>
          <cell r="BC163" t="str">
            <v>ARC0287990</v>
          </cell>
          <cell r="BD163" t="str">
            <v>N</v>
          </cell>
          <cell r="BF163" t="str">
            <v>Y</v>
          </cell>
          <cell r="BG163"/>
          <cell r="BH163" t="str">
            <v>slipton@ucsd.edu</v>
          </cell>
          <cell r="BJ163">
            <v>0</v>
          </cell>
          <cell r="BK163">
            <v>30420</v>
          </cell>
          <cell r="BL163">
            <v>107.56704980842912</v>
          </cell>
          <cell r="BM163">
            <v>0</v>
          </cell>
          <cell r="BO163"/>
        </row>
        <row r="164">
          <cell r="A164">
            <v>2022</v>
          </cell>
          <cell r="B164">
            <v>304</v>
          </cell>
          <cell r="C164" t="str">
            <v>Neurosciences</v>
          </cell>
          <cell r="D164" t="str">
            <v>NA</v>
          </cell>
          <cell r="F164" t="str">
            <v>Reyes</v>
          </cell>
          <cell r="G164" t="str">
            <v>MSP</v>
          </cell>
          <cell r="I164">
            <v>10459424</v>
          </cell>
          <cell r="J164" t="e">
            <v>#N/A</v>
          </cell>
          <cell r="K164" t="str">
            <v>Wang, Ching</v>
          </cell>
          <cell r="L164" t="str">
            <v>Wang</v>
          </cell>
          <cell r="M164" t="str">
            <v>Ching</v>
          </cell>
          <cell r="N164">
            <v>44105</v>
          </cell>
          <cell r="O164">
            <v>44469</v>
          </cell>
          <cell r="P164" t="str">
            <v>0770</v>
          </cell>
          <cell r="Q164" t="str">
            <v>MSP</v>
          </cell>
          <cell r="R164">
            <v>40757988</v>
          </cell>
          <cell r="S164" t="e">
            <v>#REF!</v>
          </cell>
          <cell r="T164" t="str">
            <v/>
          </cell>
          <cell r="U164" t="str">
            <v>NA</v>
          </cell>
          <cell r="W164">
            <v>224600</v>
          </cell>
          <cell r="X164">
            <v>0.51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224600</v>
          </cell>
          <cell r="AD164">
            <v>0</v>
          </cell>
          <cell r="AE164">
            <v>0</v>
          </cell>
          <cell r="AF164">
            <v>224600</v>
          </cell>
          <cell r="AG164">
            <v>224600</v>
          </cell>
          <cell r="AH164">
            <v>0.51</v>
          </cell>
          <cell r="AI164">
            <v>114546</v>
          </cell>
          <cell r="AJ164">
            <v>0</v>
          </cell>
          <cell r="AK164"/>
          <cell r="AL164"/>
          <cell r="AO164"/>
          <cell r="AP164"/>
          <cell r="AQ164"/>
          <cell r="AS164">
            <v>114546</v>
          </cell>
          <cell r="AT164">
            <v>44105</v>
          </cell>
          <cell r="AU164">
            <v>44469</v>
          </cell>
          <cell r="AV164" t="str">
            <v>MSP with PNZ and PSZ</v>
          </cell>
          <cell r="AW164"/>
          <cell r="BC164" t="str">
            <v>ARC0291608</v>
          </cell>
          <cell r="BD164" t="str">
            <v>Y</v>
          </cell>
          <cell r="BF164" t="str">
            <v>Y</v>
          </cell>
          <cell r="BG164"/>
          <cell r="BH164" t="str">
            <v>chw071@ucsd.edu</v>
          </cell>
          <cell r="BJ164">
            <v>1</v>
          </cell>
          <cell r="BL164">
            <v>107.56704980842912</v>
          </cell>
          <cell r="BM164">
            <v>0</v>
          </cell>
          <cell r="BO164"/>
        </row>
        <row r="165">
          <cell r="A165">
            <v>2022</v>
          </cell>
          <cell r="B165">
            <v>304</v>
          </cell>
          <cell r="C165" t="str">
            <v>Neurosciences</v>
          </cell>
          <cell r="D165" t="str">
            <v>NA</v>
          </cell>
          <cell r="F165" t="str">
            <v>Reyes</v>
          </cell>
          <cell r="G165" t="str">
            <v>MSP</v>
          </cell>
          <cell r="I165">
            <v>10462994</v>
          </cell>
          <cell r="J165" t="e">
            <v>#N/A</v>
          </cell>
          <cell r="K165" t="str">
            <v>York, Henry</v>
          </cell>
          <cell r="L165" t="str">
            <v>York</v>
          </cell>
          <cell r="M165" t="str">
            <v>Henry</v>
          </cell>
          <cell r="N165">
            <v>44136</v>
          </cell>
          <cell r="O165">
            <v>44500</v>
          </cell>
          <cell r="P165" t="str">
            <v>0772</v>
          </cell>
          <cell r="Q165" t="str">
            <v>MSP</v>
          </cell>
          <cell r="R165">
            <v>40764153</v>
          </cell>
          <cell r="S165" t="e">
            <v>#REF!</v>
          </cell>
          <cell r="T165" t="str">
            <v/>
          </cell>
          <cell r="U165" t="str">
            <v>NA</v>
          </cell>
          <cell r="W165">
            <v>107569</v>
          </cell>
          <cell r="X165">
            <v>0.1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107569</v>
          </cell>
          <cell r="AD165">
            <v>0</v>
          </cell>
          <cell r="AE165">
            <v>0</v>
          </cell>
          <cell r="AF165">
            <v>107569</v>
          </cell>
          <cell r="AG165">
            <v>107569</v>
          </cell>
          <cell r="AH165">
            <v>0.1</v>
          </cell>
          <cell r="AI165">
            <v>10756.900000000001</v>
          </cell>
          <cell r="AJ165">
            <v>0</v>
          </cell>
          <cell r="AK165"/>
          <cell r="AL165"/>
          <cell r="AO165"/>
          <cell r="AP165"/>
          <cell r="AQ165"/>
          <cell r="AS165">
            <v>10756.9</v>
          </cell>
          <cell r="AT165">
            <v>44136</v>
          </cell>
          <cell r="AU165">
            <v>44500</v>
          </cell>
          <cell r="AV165" t="str">
            <v>MSP with PNZ and PSZ</v>
          </cell>
          <cell r="AW165"/>
          <cell r="AX165" t="str">
            <v>Reyes, J.</v>
          </cell>
          <cell r="BC165" t="str">
            <v>ARC0291349 - Pending review of position in UCPath</v>
          </cell>
          <cell r="BD165" t="str">
            <v>N</v>
          </cell>
          <cell r="BF165" t="str">
            <v>Y</v>
          </cell>
          <cell r="BG165" t="str">
            <v>Sub 2</v>
          </cell>
          <cell r="BJ165">
            <v>0</v>
          </cell>
          <cell r="BL165">
            <v>51.517720306513411</v>
          </cell>
          <cell r="BM165">
            <v>0</v>
          </cell>
          <cell r="BN165">
            <v>0</v>
          </cell>
          <cell r="BO165">
            <v>0</v>
          </cell>
        </row>
        <row r="166">
          <cell r="A166">
            <v>2021</v>
          </cell>
          <cell r="B166">
            <v>305</v>
          </cell>
          <cell r="C166" t="str">
            <v xml:space="preserve"> Obstetrics, Gynecology and Reproductive Sciences</v>
          </cell>
          <cell r="D166" t="str">
            <v>NA</v>
          </cell>
          <cell r="F166" t="str">
            <v>Tam</v>
          </cell>
          <cell r="G166" t="str">
            <v>MSP</v>
          </cell>
          <cell r="I166">
            <v>10288691</v>
          </cell>
          <cell r="J166" t="e">
            <v>#N/A</v>
          </cell>
          <cell r="K166" t="str">
            <v>Coakley, Katherine</v>
          </cell>
          <cell r="L166" t="str">
            <v>Coakley</v>
          </cell>
          <cell r="M166" t="str">
            <v>Katherine</v>
          </cell>
          <cell r="N166">
            <v>44013</v>
          </cell>
          <cell r="O166">
            <v>44377</v>
          </cell>
          <cell r="P166" t="str">
            <v>0772</v>
          </cell>
          <cell r="Q166" t="str">
            <v>MSP</v>
          </cell>
          <cell r="R166">
            <v>40717124</v>
          </cell>
          <cell r="S166" t="e">
            <v>#REF!</v>
          </cell>
          <cell r="T166" t="str">
            <v/>
          </cell>
          <cell r="U166" t="str">
            <v>NA</v>
          </cell>
          <cell r="W166">
            <v>123500</v>
          </cell>
          <cell r="X166">
            <v>0.2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123500</v>
          </cell>
          <cell r="AD166">
            <v>0</v>
          </cell>
          <cell r="AE166">
            <v>0</v>
          </cell>
          <cell r="AF166">
            <v>123500</v>
          </cell>
          <cell r="AG166">
            <v>123500</v>
          </cell>
          <cell r="AH166">
            <v>0.2</v>
          </cell>
          <cell r="AI166">
            <v>24700</v>
          </cell>
          <cell r="AJ166">
            <v>0</v>
          </cell>
          <cell r="AK166"/>
          <cell r="AL166"/>
          <cell r="AO166"/>
          <cell r="AP166"/>
          <cell r="AQ166"/>
          <cell r="AS166">
            <v>24700</v>
          </cell>
          <cell r="AT166">
            <v>44013</v>
          </cell>
          <cell r="AU166">
            <v>44377</v>
          </cell>
          <cell r="AV166" t="str">
            <v>MSP with PNZ only</v>
          </cell>
          <cell r="AW166">
            <v>43994</v>
          </cell>
          <cell r="AX166" t="str">
            <v>Tam, S.</v>
          </cell>
          <cell r="AY166" t="str">
            <v>Tam, S.</v>
          </cell>
          <cell r="BD166" t="str">
            <v>N</v>
          </cell>
          <cell r="BF166" t="str">
            <v>Y</v>
          </cell>
          <cell r="BG166" t="str">
            <v>GME</v>
          </cell>
          <cell r="BH166" t="str">
            <v>kecoakley@ucsd.edu</v>
          </cell>
          <cell r="BJ166">
            <v>0</v>
          </cell>
          <cell r="BL166">
            <v>59.14750957854406</v>
          </cell>
          <cell r="BM166">
            <v>0</v>
          </cell>
          <cell r="BO166"/>
        </row>
        <row r="167">
          <cell r="A167">
            <v>2021</v>
          </cell>
          <cell r="B167">
            <v>305</v>
          </cell>
          <cell r="C167" t="str">
            <v xml:space="preserve"> Obstetrics, Gynecology and Reproductive Sciences</v>
          </cell>
          <cell r="D167" t="str">
            <v>NA</v>
          </cell>
          <cell r="F167" t="str">
            <v>Tam</v>
          </cell>
          <cell r="G167" t="str">
            <v>MSP</v>
          </cell>
          <cell r="H167" t="str">
            <v>Active</v>
          </cell>
          <cell r="I167">
            <v>10341215</v>
          </cell>
          <cell r="J167" t="e">
            <v>#N/A</v>
          </cell>
          <cell r="K167" t="str">
            <v>Gupta, Pratima</v>
          </cell>
          <cell r="L167" t="str">
            <v>Gupta</v>
          </cell>
          <cell r="M167" t="str">
            <v>Pratima</v>
          </cell>
          <cell r="N167">
            <v>43862</v>
          </cell>
          <cell r="O167">
            <v>44227</v>
          </cell>
          <cell r="P167" t="str">
            <v>0770</v>
          </cell>
          <cell r="Q167" t="str">
            <v>MSP</v>
          </cell>
          <cell r="R167">
            <v>40648658</v>
          </cell>
          <cell r="S167" t="e">
            <v>#REF!</v>
          </cell>
          <cell r="T167" t="str">
            <v/>
          </cell>
          <cell r="U167" t="str">
            <v>NA</v>
          </cell>
          <cell r="W167">
            <v>175000</v>
          </cell>
          <cell r="X167">
            <v>0.2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175000</v>
          </cell>
          <cell r="AD167">
            <v>75000</v>
          </cell>
          <cell r="AE167">
            <v>0</v>
          </cell>
          <cell r="AF167">
            <v>250000</v>
          </cell>
          <cell r="AG167">
            <v>250000</v>
          </cell>
          <cell r="AH167">
            <v>0.2</v>
          </cell>
          <cell r="AI167">
            <v>50000</v>
          </cell>
          <cell r="AJ167">
            <v>0</v>
          </cell>
          <cell r="AK167"/>
          <cell r="AL167"/>
          <cell r="AO167"/>
          <cell r="AP167"/>
          <cell r="AQ167"/>
          <cell r="AS167">
            <v>50000</v>
          </cell>
          <cell r="AT167">
            <v>43862</v>
          </cell>
          <cell r="AU167">
            <v>44227</v>
          </cell>
          <cell r="AV167" t="str">
            <v>MSP with PSZ only</v>
          </cell>
          <cell r="AW167">
            <v>43838</v>
          </cell>
          <cell r="AX167" t="str">
            <v>Taylor, J.</v>
          </cell>
          <cell r="BC167" t="str">
            <v>Zs only</v>
          </cell>
          <cell r="BD167" t="str">
            <v>D</v>
          </cell>
          <cell r="BF167" t="str">
            <v>Y</v>
          </cell>
          <cell r="BG167" t="str">
            <v>Sub 2</v>
          </cell>
          <cell r="BH167" t="str">
            <v>p3gupta@health.ucsd.edu</v>
          </cell>
          <cell r="BJ167">
            <v>0</v>
          </cell>
          <cell r="BK167">
            <v>30520</v>
          </cell>
          <cell r="BL167">
            <v>83.812260536398469</v>
          </cell>
          <cell r="BM167">
            <v>35.919540229885058</v>
          </cell>
          <cell r="BN167">
            <v>0</v>
          </cell>
          <cell r="BO167">
            <v>0</v>
          </cell>
        </row>
        <row r="168">
          <cell r="A168">
            <v>2022</v>
          </cell>
          <cell r="B168">
            <v>305</v>
          </cell>
          <cell r="C168" t="str">
            <v xml:space="preserve"> Obstetrics, Gynecology and Reproductive Sciences</v>
          </cell>
          <cell r="D168" t="str">
            <v>NA</v>
          </cell>
          <cell r="F168" t="str">
            <v>Tam</v>
          </cell>
          <cell r="G168" t="str">
            <v>MSP</v>
          </cell>
          <cell r="I168">
            <v>10347224</v>
          </cell>
          <cell r="J168" t="e">
            <v>#N/A</v>
          </cell>
          <cell r="K168" t="str">
            <v>Klein, David</v>
          </cell>
          <cell r="L168" t="str">
            <v>Klein</v>
          </cell>
          <cell r="M168" t="str">
            <v>David</v>
          </cell>
          <cell r="N168">
            <v>44044</v>
          </cell>
          <cell r="O168">
            <v>44408</v>
          </cell>
          <cell r="P168" t="str">
            <v>0772</v>
          </cell>
          <cell r="Q168" t="str">
            <v>MSP</v>
          </cell>
          <cell r="R168">
            <v>40716601</v>
          </cell>
          <cell r="S168" t="e">
            <v>#REF!</v>
          </cell>
          <cell r="T168" t="str">
            <v/>
          </cell>
          <cell r="U168" t="str">
            <v>NA</v>
          </cell>
          <cell r="W168">
            <v>168000</v>
          </cell>
          <cell r="X168">
            <v>1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168000</v>
          </cell>
          <cell r="AD168">
            <v>72000</v>
          </cell>
          <cell r="AE168">
            <v>0</v>
          </cell>
          <cell r="AF168">
            <v>240000</v>
          </cell>
          <cell r="AG168">
            <v>240000</v>
          </cell>
          <cell r="AH168">
            <v>1</v>
          </cell>
          <cell r="AI168">
            <v>240000</v>
          </cell>
          <cell r="AJ168">
            <v>0</v>
          </cell>
          <cell r="AK168"/>
          <cell r="AL168"/>
          <cell r="AO168"/>
          <cell r="AP168"/>
          <cell r="AQ168"/>
          <cell r="AS168">
            <v>240000</v>
          </cell>
          <cell r="AT168">
            <v>44044</v>
          </cell>
          <cell r="AU168">
            <v>44408</v>
          </cell>
          <cell r="AV168" t="str">
            <v>MSP with PSZ only</v>
          </cell>
          <cell r="AW168">
            <v>43993</v>
          </cell>
          <cell r="AX168" t="str">
            <v>Tam, S.</v>
          </cell>
          <cell r="BC168" t="str">
            <v>ARC0285033 - FIXED</v>
          </cell>
          <cell r="BD168" t="str">
            <v>N</v>
          </cell>
          <cell r="BF168" t="str">
            <v>Y</v>
          </cell>
          <cell r="BG168"/>
          <cell r="BH168" t="str">
            <v>david.klein@ucsf.edu</v>
          </cell>
          <cell r="BJ168">
            <v>0</v>
          </cell>
          <cell r="BL168">
            <v>80.459770114942529</v>
          </cell>
          <cell r="BM168">
            <v>34.482758620689658</v>
          </cell>
          <cell r="BO168"/>
        </row>
        <row r="169">
          <cell r="A169">
            <v>2022</v>
          </cell>
          <cell r="B169">
            <v>305</v>
          </cell>
          <cell r="C169" t="str">
            <v xml:space="preserve"> Obstetrics, Gynecology and Reproductive Sciences</v>
          </cell>
          <cell r="D169" t="str">
            <v>NA</v>
          </cell>
          <cell r="F169" t="str">
            <v>Tam</v>
          </cell>
          <cell r="G169" t="str">
            <v>MSP</v>
          </cell>
          <cell r="H169" t="str">
            <v>Active</v>
          </cell>
          <cell r="I169">
            <v>10358285</v>
          </cell>
          <cell r="J169" t="e">
            <v>#N/A</v>
          </cell>
          <cell r="K169" t="str">
            <v>ALVARADO, JORGE LUIS</v>
          </cell>
          <cell r="L169" t="str">
            <v>ALVARADO</v>
          </cell>
          <cell r="M169" t="str">
            <v>JORGE LUIS</v>
          </cell>
          <cell r="N169">
            <v>44044</v>
          </cell>
          <cell r="O169">
            <v>44408</v>
          </cell>
          <cell r="P169" t="str">
            <v>0772</v>
          </cell>
          <cell r="Q169" t="str">
            <v>MSP</v>
          </cell>
          <cell r="R169">
            <v>40646557</v>
          </cell>
          <cell r="S169" t="e">
            <v>#REF!</v>
          </cell>
          <cell r="T169" t="str">
            <v/>
          </cell>
          <cell r="U169" t="str">
            <v>NA</v>
          </cell>
          <cell r="W169">
            <v>173040</v>
          </cell>
          <cell r="X169">
            <v>1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173040</v>
          </cell>
          <cell r="AD169">
            <v>66960</v>
          </cell>
          <cell r="AE169">
            <v>0</v>
          </cell>
          <cell r="AF169">
            <v>240000</v>
          </cell>
          <cell r="AG169">
            <v>240000</v>
          </cell>
          <cell r="AH169">
            <v>1</v>
          </cell>
          <cell r="AI169">
            <v>240000</v>
          </cell>
          <cell r="AJ169">
            <v>0</v>
          </cell>
          <cell r="AK169"/>
          <cell r="AL169"/>
          <cell r="AO169"/>
          <cell r="AP169"/>
          <cell r="AQ169"/>
          <cell r="AS169">
            <v>240000</v>
          </cell>
          <cell r="AT169">
            <v>44044</v>
          </cell>
          <cell r="AU169">
            <v>44408</v>
          </cell>
          <cell r="AV169" t="str">
            <v>MSP with PSZ only</v>
          </cell>
          <cell r="AW169">
            <v>44042</v>
          </cell>
          <cell r="AX169" t="str">
            <v>Tam, S.</v>
          </cell>
          <cell r="BC169" t="str">
            <v>ARC0279515</v>
          </cell>
          <cell r="BD169" t="str">
            <v>D</v>
          </cell>
          <cell r="BF169" t="str">
            <v>Y</v>
          </cell>
          <cell r="BG169"/>
          <cell r="BH169" t="str">
            <v>j3alvarado@ucsd.edu</v>
          </cell>
          <cell r="BJ169">
            <v>0</v>
          </cell>
          <cell r="BK169">
            <v>30520</v>
          </cell>
          <cell r="BL169">
            <v>82.8735632183908</v>
          </cell>
          <cell r="BM169">
            <v>32.068965517241381</v>
          </cell>
          <cell r="BO169"/>
        </row>
        <row r="170">
          <cell r="A170">
            <v>2021</v>
          </cell>
          <cell r="B170">
            <v>305</v>
          </cell>
          <cell r="C170" t="str">
            <v xml:space="preserve"> Obstetrics, Gynecology and Reproductive Sciences</v>
          </cell>
          <cell r="D170" t="str">
            <v>NA</v>
          </cell>
          <cell r="F170" t="str">
            <v>Tam</v>
          </cell>
          <cell r="G170" t="str">
            <v>MSP</v>
          </cell>
          <cell r="H170" t="str">
            <v>Active</v>
          </cell>
          <cell r="I170">
            <v>10358761</v>
          </cell>
          <cell r="J170" t="e">
            <v>#N/A</v>
          </cell>
          <cell r="K170" t="str">
            <v>Anglin, Helen Paige Leona</v>
          </cell>
          <cell r="L170" t="str">
            <v>Anglin</v>
          </cell>
          <cell r="M170" t="str">
            <v>Helen</v>
          </cell>
          <cell r="N170">
            <v>44013</v>
          </cell>
          <cell r="O170">
            <v>44377</v>
          </cell>
          <cell r="P170" t="str">
            <v>0772</v>
          </cell>
          <cell r="Q170" t="str">
            <v>MSP</v>
          </cell>
          <cell r="R170">
            <v>40646410</v>
          </cell>
          <cell r="S170" t="e">
            <v>#REF!</v>
          </cell>
          <cell r="T170" t="str">
            <v/>
          </cell>
          <cell r="U170" t="str">
            <v>NA</v>
          </cell>
          <cell r="W170">
            <v>123500</v>
          </cell>
          <cell r="X170">
            <v>0.2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123500</v>
          </cell>
          <cell r="AD170">
            <v>0</v>
          </cell>
          <cell r="AE170">
            <v>0</v>
          </cell>
          <cell r="AF170">
            <v>123500</v>
          </cell>
          <cell r="AG170">
            <v>123500</v>
          </cell>
          <cell r="AH170">
            <v>0.2</v>
          </cell>
          <cell r="AI170">
            <v>24700</v>
          </cell>
          <cell r="AJ170">
            <v>0</v>
          </cell>
          <cell r="AK170"/>
          <cell r="AL170"/>
          <cell r="AO170"/>
          <cell r="AP170"/>
          <cell r="AQ170"/>
          <cell r="AS170">
            <v>24700</v>
          </cell>
          <cell r="AT170">
            <v>44013</v>
          </cell>
          <cell r="AU170">
            <v>44377</v>
          </cell>
          <cell r="AV170" t="str">
            <v>MSP with PNZ only</v>
          </cell>
          <cell r="AW170">
            <v>43941</v>
          </cell>
          <cell r="BC170" t="str">
            <v>ARC0273642</v>
          </cell>
          <cell r="BD170" t="str">
            <v>X</v>
          </cell>
          <cell r="BF170" t="str">
            <v>Y</v>
          </cell>
          <cell r="BG170" t="str">
            <v>GME</v>
          </cell>
          <cell r="BH170" t="str">
            <v>hswenson@ucsd.edu</v>
          </cell>
          <cell r="BJ170">
            <v>0</v>
          </cell>
          <cell r="BK170">
            <v>30519</v>
          </cell>
          <cell r="BL170">
            <v>59.14750957854406</v>
          </cell>
          <cell r="BM170">
            <v>0</v>
          </cell>
          <cell r="BO170"/>
        </row>
        <row r="171">
          <cell r="A171">
            <v>2021</v>
          </cell>
          <cell r="B171">
            <v>305</v>
          </cell>
          <cell r="C171" t="str">
            <v xml:space="preserve"> Obstetrics, Gynecology and Reproductive Sciences</v>
          </cell>
          <cell r="D171" t="str">
            <v>NA</v>
          </cell>
          <cell r="F171" t="str">
            <v>Tam</v>
          </cell>
          <cell r="G171" t="str">
            <v>MSP</v>
          </cell>
          <cell r="H171" t="str">
            <v>Active</v>
          </cell>
          <cell r="I171">
            <v>10360569</v>
          </cell>
          <cell r="J171" t="e">
            <v>#N/A</v>
          </cell>
          <cell r="K171" t="str">
            <v>Burnett, Lindsey</v>
          </cell>
          <cell r="L171" t="str">
            <v>Burnett</v>
          </cell>
          <cell r="M171" t="str">
            <v>Lindsey</v>
          </cell>
          <cell r="N171">
            <v>44013</v>
          </cell>
          <cell r="O171">
            <v>44377</v>
          </cell>
          <cell r="P171" t="str">
            <v>0772</v>
          </cell>
          <cell r="Q171" t="str">
            <v>MSP</v>
          </cell>
          <cell r="R171">
            <v>40644189</v>
          </cell>
          <cell r="S171" t="e">
            <v>#REF!</v>
          </cell>
          <cell r="T171" t="str">
            <v/>
          </cell>
          <cell r="U171" t="str">
            <v>NA</v>
          </cell>
          <cell r="W171">
            <v>123500</v>
          </cell>
          <cell r="X171">
            <v>0.2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123500</v>
          </cell>
          <cell r="AD171">
            <v>0</v>
          </cell>
          <cell r="AE171">
            <v>0</v>
          </cell>
          <cell r="AF171">
            <v>123500</v>
          </cell>
          <cell r="AG171">
            <v>123500</v>
          </cell>
          <cell r="AH171">
            <v>0.2</v>
          </cell>
          <cell r="AI171">
            <v>24700</v>
          </cell>
          <cell r="AJ171">
            <v>0</v>
          </cell>
          <cell r="AK171"/>
          <cell r="AL171"/>
          <cell r="AO171"/>
          <cell r="AP171"/>
          <cell r="AQ171"/>
          <cell r="AS171">
            <v>24700</v>
          </cell>
          <cell r="AT171">
            <v>44013</v>
          </cell>
          <cell r="AU171">
            <v>44377</v>
          </cell>
          <cell r="AV171" t="str">
            <v>MSP with PNZ only</v>
          </cell>
          <cell r="AW171">
            <v>43941</v>
          </cell>
          <cell r="AX171" t="str">
            <v>Tam, S.</v>
          </cell>
          <cell r="BC171" t="str">
            <v>ARC0273369</v>
          </cell>
          <cell r="BD171" t="str">
            <v>X</v>
          </cell>
          <cell r="BF171" t="str">
            <v>Y</v>
          </cell>
          <cell r="BG171" t="str">
            <v>GME</v>
          </cell>
          <cell r="BH171" t="str">
            <v>liburnett@ucsd.edu</v>
          </cell>
          <cell r="BJ171">
            <v>0</v>
          </cell>
          <cell r="BK171">
            <v>30519</v>
          </cell>
          <cell r="BL171">
            <v>59.14750957854406</v>
          </cell>
          <cell r="BM171">
            <v>0</v>
          </cell>
          <cell r="BO171"/>
        </row>
        <row r="172">
          <cell r="A172">
            <v>2021</v>
          </cell>
          <cell r="B172">
            <v>305</v>
          </cell>
          <cell r="C172" t="str">
            <v xml:space="preserve"> Obstetrics, Gynecology and Reproductive Sciences</v>
          </cell>
          <cell r="D172" t="str">
            <v>NA</v>
          </cell>
          <cell r="F172" t="str">
            <v>Tam</v>
          </cell>
          <cell r="G172" t="str">
            <v>MSP</v>
          </cell>
          <cell r="H172" t="str">
            <v>Active</v>
          </cell>
          <cell r="I172">
            <v>10360570</v>
          </cell>
          <cell r="J172" t="e">
            <v>#N/A</v>
          </cell>
          <cell r="K172" t="str">
            <v>Melber, Dora</v>
          </cell>
          <cell r="L172" t="str">
            <v>Melber</v>
          </cell>
          <cell r="M172" t="str">
            <v>Dora</v>
          </cell>
          <cell r="N172">
            <v>44013</v>
          </cell>
          <cell r="O172">
            <v>44377</v>
          </cell>
          <cell r="P172" t="str">
            <v>0772</v>
          </cell>
          <cell r="Q172" t="str">
            <v>MSP</v>
          </cell>
          <cell r="R172">
            <v>40644184</v>
          </cell>
          <cell r="S172" t="e">
            <v>#REF!</v>
          </cell>
          <cell r="T172" t="str">
            <v/>
          </cell>
          <cell r="U172" t="str">
            <v>NA</v>
          </cell>
          <cell r="W172">
            <v>123500</v>
          </cell>
          <cell r="X172">
            <v>0.2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123500</v>
          </cell>
          <cell r="AD172">
            <v>0</v>
          </cell>
          <cell r="AE172">
            <v>0</v>
          </cell>
          <cell r="AF172">
            <v>123500</v>
          </cell>
          <cell r="AG172">
            <v>123500</v>
          </cell>
          <cell r="AH172">
            <v>0.2</v>
          </cell>
          <cell r="AI172">
            <v>24700</v>
          </cell>
          <cell r="AJ172">
            <v>0</v>
          </cell>
          <cell r="AK172"/>
          <cell r="AL172"/>
          <cell r="AO172"/>
          <cell r="AP172"/>
          <cell r="AQ172"/>
          <cell r="AS172">
            <v>24700</v>
          </cell>
          <cell r="AT172">
            <v>44013</v>
          </cell>
          <cell r="AU172">
            <v>44377</v>
          </cell>
          <cell r="AV172" t="str">
            <v>MSP with PNZ only</v>
          </cell>
          <cell r="AW172">
            <v>43941</v>
          </cell>
          <cell r="AX172" t="str">
            <v>Tam, S.</v>
          </cell>
          <cell r="BC172" t="str">
            <v>ARC0273368</v>
          </cell>
          <cell r="BD172" t="str">
            <v>X</v>
          </cell>
          <cell r="BF172" t="str">
            <v>Y</v>
          </cell>
          <cell r="BG172" t="str">
            <v>GME</v>
          </cell>
          <cell r="BH172" t="str">
            <v>domelber@ucsd.edu</v>
          </cell>
          <cell r="BJ172">
            <v>0</v>
          </cell>
          <cell r="BK172">
            <v>30519</v>
          </cell>
          <cell r="BL172">
            <v>59.14750957854406</v>
          </cell>
          <cell r="BM172">
            <v>0</v>
          </cell>
          <cell r="BO172"/>
        </row>
        <row r="173">
          <cell r="A173">
            <v>2021</v>
          </cell>
          <cell r="B173">
            <v>305</v>
          </cell>
          <cell r="C173" t="str">
            <v xml:space="preserve"> Obstetrics, Gynecology and Reproductive Sciences</v>
          </cell>
          <cell r="D173" t="str">
            <v>NA</v>
          </cell>
          <cell r="F173" t="str">
            <v>Tam</v>
          </cell>
          <cell r="G173" t="str">
            <v>MSP</v>
          </cell>
          <cell r="I173">
            <v>10360703</v>
          </cell>
          <cell r="J173" t="e">
            <v>#N/A</v>
          </cell>
          <cell r="K173" t="str">
            <v>Gabby, Lauryn</v>
          </cell>
          <cell r="L173" t="str">
            <v>Gabby</v>
          </cell>
          <cell r="M173" t="str">
            <v>Lauryn</v>
          </cell>
          <cell r="N173">
            <v>44013</v>
          </cell>
          <cell r="O173">
            <v>44377</v>
          </cell>
          <cell r="P173" t="str">
            <v>0772</v>
          </cell>
          <cell r="Q173" t="str">
            <v>MSP</v>
          </cell>
          <cell r="R173">
            <v>40720241</v>
          </cell>
          <cell r="S173" t="e">
            <v>#REF!</v>
          </cell>
          <cell r="T173" t="str">
            <v/>
          </cell>
          <cell r="U173" t="str">
            <v>NA</v>
          </cell>
          <cell r="W173">
            <v>123500</v>
          </cell>
          <cell r="X173">
            <v>0.2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123500</v>
          </cell>
          <cell r="AD173">
            <v>0</v>
          </cell>
          <cell r="AE173">
            <v>0</v>
          </cell>
          <cell r="AF173">
            <v>123500</v>
          </cell>
          <cell r="AG173">
            <v>123500</v>
          </cell>
          <cell r="AH173">
            <v>0.2</v>
          </cell>
          <cell r="AI173">
            <v>24700</v>
          </cell>
          <cell r="AJ173">
            <v>0</v>
          </cell>
          <cell r="AK173"/>
          <cell r="AL173"/>
          <cell r="AO173"/>
          <cell r="AP173"/>
          <cell r="AQ173"/>
          <cell r="AS173">
            <v>24700</v>
          </cell>
          <cell r="AT173">
            <v>44013</v>
          </cell>
          <cell r="AU173">
            <v>44377</v>
          </cell>
          <cell r="AV173" t="str">
            <v>MSP with PNZ and PSZ</v>
          </cell>
          <cell r="AW173">
            <v>44001</v>
          </cell>
          <cell r="AX173" t="str">
            <v>Tam, S.</v>
          </cell>
          <cell r="BC173" t="str">
            <v>ARC0285590</v>
          </cell>
          <cell r="BD173" t="str">
            <v>N</v>
          </cell>
          <cell r="BF173" t="str">
            <v>Y</v>
          </cell>
          <cell r="BG173" t="str">
            <v>GME</v>
          </cell>
          <cell r="BH173" t="str">
            <v>lgabby@ucsd.edu</v>
          </cell>
          <cell r="BJ173">
            <v>0</v>
          </cell>
          <cell r="BL173">
            <v>59.14750957854406</v>
          </cell>
          <cell r="BM173">
            <v>0</v>
          </cell>
          <cell r="BO173"/>
        </row>
        <row r="174">
          <cell r="A174">
            <v>2021</v>
          </cell>
          <cell r="B174">
            <v>305</v>
          </cell>
          <cell r="C174" t="str">
            <v xml:space="preserve"> Obstetrics, Gynecology and Reproductive Sciences</v>
          </cell>
          <cell r="D174" t="str">
            <v>NA</v>
          </cell>
          <cell r="F174" t="str">
            <v>Tam</v>
          </cell>
          <cell r="G174" t="str">
            <v>MSP</v>
          </cell>
          <cell r="I174">
            <v>10362259</v>
          </cell>
          <cell r="J174" t="e">
            <v>#N/A</v>
          </cell>
          <cell r="K174" t="str">
            <v>Sandoval, Selina</v>
          </cell>
          <cell r="L174" t="str">
            <v>Sandoval</v>
          </cell>
          <cell r="M174" t="str">
            <v>Selina</v>
          </cell>
          <cell r="N174">
            <v>44013</v>
          </cell>
          <cell r="O174">
            <v>44377</v>
          </cell>
          <cell r="P174" t="str">
            <v>0772</v>
          </cell>
          <cell r="Q174" t="str">
            <v>MSP</v>
          </cell>
          <cell r="R174">
            <v>40716511</v>
          </cell>
          <cell r="S174" t="e">
            <v>#REF!</v>
          </cell>
          <cell r="T174" t="str">
            <v/>
          </cell>
          <cell r="U174" t="str">
            <v>NA</v>
          </cell>
          <cell r="W174">
            <v>91900</v>
          </cell>
          <cell r="X174">
            <v>0.2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91900</v>
          </cell>
          <cell r="AD174">
            <v>31600</v>
          </cell>
          <cell r="AE174">
            <v>0</v>
          </cell>
          <cell r="AF174">
            <v>123500</v>
          </cell>
          <cell r="AG174">
            <v>123500</v>
          </cell>
          <cell r="AH174">
            <v>0.2</v>
          </cell>
          <cell r="AI174">
            <v>24700</v>
          </cell>
          <cell r="AJ174">
            <v>0</v>
          </cell>
          <cell r="AK174"/>
          <cell r="AL174"/>
          <cell r="AO174"/>
          <cell r="AP174"/>
          <cell r="AQ174"/>
          <cell r="AS174">
            <v>24700</v>
          </cell>
          <cell r="AT174">
            <v>44013</v>
          </cell>
          <cell r="AU174">
            <v>44377</v>
          </cell>
          <cell r="AV174" t="str">
            <v>MSP with PSZ only</v>
          </cell>
          <cell r="AW174">
            <v>43993</v>
          </cell>
          <cell r="AX174" t="str">
            <v>Tam, S.</v>
          </cell>
          <cell r="BC174" t="str">
            <v>ARC0285011</v>
          </cell>
          <cell r="BD174" t="str">
            <v>N</v>
          </cell>
          <cell r="BF174" t="str">
            <v>Y</v>
          </cell>
          <cell r="BG174" t="str">
            <v>Sub 2</v>
          </cell>
          <cell r="BH174" t="str">
            <v>smsandoval@ucsd.edu</v>
          </cell>
          <cell r="BJ174">
            <v>0</v>
          </cell>
          <cell r="BL174">
            <v>44.013409961685824</v>
          </cell>
          <cell r="BM174">
            <v>15.134099616858238</v>
          </cell>
          <cell r="BN174">
            <v>0</v>
          </cell>
          <cell r="BO174">
            <v>0</v>
          </cell>
        </row>
        <row r="175">
          <cell r="A175">
            <v>2021</v>
          </cell>
          <cell r="B175">
            <v>305</v>
          </cell>
          <cell r="C175" t="str">
            <v xml:space="preserve"> Obstetrics, Gynecology and Reproductive Sciences</v>
          </cell>
          <cell r="D175" t="str">
            <v>NA</v>
          </cell>
          <cell r="F175" t="str">
            <v>Tam</v>
          </cell>
          <cell r="G175" t="str">
            <v>MSP</v>
          </cell>
          <cell r="I175">
            <v>10362260</v>
          </cell>
          <cell r="J175" t="e">
            <v>#N/A</v>
          </cell>
          <cell r="K175" t="str">
            <v>Shah, Nemi</v>
          </cell>
          <cell r="L175" t="str">
            <v>Shah</v>
          </cell>
          <cell r="M175" t="str">
            <v>Nemi</v>
          </cell>
          <cell r="N175">
            <v>44013</v>
          </cell>
          <cell r="O175">
            <v>44377</v>
          </cell>
          <cell r="P175" t="str">
            <v>0772</v>
          </cell>
          <cell r="Q175" t="str">
            <v>MSP</v>
          </cell>
          <cell r="R175">
            <v>40715583</v>
          </cell>
          <cell r="S175" t="e">
            <v>#REF!</v>
          </cell>
          <cell r="T175" t="str">
            <v/>
          </cell>
          <cell r="U175" t="str">
            <v>NA</v>
          </cell>
          <cell r="W175">
            <v>123500</v>
          </cell>
          <cell r="X175">
            <v>0.2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123500</v>
          </cell>
          <cell r="AD175">
            <v>0</v>
          </cell>
          <cell r="AE175">
            <v>0</v>
          </cell>
          <cell r="AF175">
            <v>123500</v>
          </cell>
          <cell r="AG175">
            <v>123500</v>
          </cell>
          <cell r="AH175">
            <v>0.2</v>
          </cell>
          <cell r="AI175">
            <v>24700</v>
          </cell>
          <cell r="AJ175">
            <v>0</v>
          </cell>
          <cell r="AK175"/>
          <cell r="AL175"/>
          <cell r="AO175"/>
          <cell r="AP175"/>
          <cell r="AQ175"/>
          <cell r="AS175">
            <v>24700</v>
          </cell>
          <cell r="AT175">
            <v>44013</v>
          </cell>
          <cell r="AU175">
            <v>44377</v>
          </cell>
          <cell r="AV175" t="str">
            <v>MSP with PNZ only</v>
          </cell>
          <cell r="AW175">
            <v>43989</v>
          </cell>
          <cell r="AX175" t="str">
            <v>Tam, S.</v>
          </cell>
          <cell r="AY175" t="str">
            <v>Tam, S.</v>
          </cell>
          <cell r="BC175" t="str">
            <v>ARC0284882</v>
          </cell>
          <cell r="BD175" t="str">
            <v>N</v>
          </cell>
          <cell r="BF175" t="str">
            <v>Y</v>
          </cell>
          <cell r="BG175" t="str">
            <v>GME</v>
          </cell>
          <cell r="BH175" t="str">
            <v>n6shah@ucsd.edu</v>
          </cell>
          <cell r="BJ175">
            <v>0</v>
          </cell>
          <cell r="BL175">
            <v>59.14750957854406</v>
          </cell>
          <cell r="BM175">
            <v>0</v>
          </cell>
          <cell r="BO175"/>
        </row>
        <row r="176">
          <cell r="A176">
            <v>2021</v>
          </cell>
          <cell r="B176">
            <v>305</v>
          </cell>
          <cell r="C176" t="str">
            <v xml:space="preserve"> Obstetrics, Gynecology and Reproductive Sciences</v>
          </cell>
          <cell r="D176" t="str">
            <v>NA</v>
          </cell>
          <cell r="F176" t="str">
            <v>Tam</v>
          </cell>
          <cell r="G176" t="str">
            <v>MSP</v>
          </cell>
          <cell r="H176" t="str">
            <v>Active</v>
          </cell>
          <cell r="I176">
            <v>10363067</v>
          </cell>
          <cell r="J176" t="e">
            <v>#N/A</v>
          </cell>
          <cell r="K176" t="str">
            <v>ZHANG-RUTLEDGE, KATHY TONG</v>
          </cell>
          <cell r="L176" t="str">
            <v>ZHANG-RUTLEDGE</v>
          </cell>
          <cell r="M176" t="str">
            <v>KATHY</v>
          </cell>
          <cell r="N176">
            <v>44013</v>
          </cell>
          <cell r="O176">
            <v>44377</v>
          </cell>
          <cell r="P176" t="str">
            <v>0772</v>
          </cell>
          <cell r="Q176" t="str">
            <v>MSP</v>
          </cell>
          <cell r="R176">
            <v>40662509</v>
          </cell>
          <cell r="S176" t="e">
            <v>#REF!</v>
          </cell>
          <cell r="T176" t="str">
            <v/>
          </cell>
          <cell r="U176" t="str">
            <v>NA</v>
          </cell>
          <cell r="W176">
            <v>123500</v>
          </cell>
          <cell r="X176">
            <v>0.2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123500</v>
          </cell>
          <cell r="AD176">
            <v>0</v>
          </cell>
          <cell r="AE176">
            <v>0</v>
          </cell>
          <cell r="AF176">
            <v>123500</v>
          </cell>
          <cell r="AG176">
            <v>123500</v>
          </cell>
          <cell r="AH176">
            <v>0.2</v>
          </cell>
          <cell r="AI176">
            <v>24700</v>
          </cell>
          <cell r="AJ176">
            <v>0</v>
          </cell>
          <cell r="AK176"/>
          <cell r="AL176"/>
          <cell r="AO176"/>
          <cell r="AP176"/>
          <cell r="AQ176"/>
          <cell r="AS176">
            <v>24700</v>
          </cell>
          <cell r="AT176">
            <v>44013</v>
          </cell>
          <cell r="AU176">
            <v>44377</v>
          </cell>
          <cell r="AV176" t="str">
            <v>MSP with PNZ only</v>
          </cell>
          <cell r="AW176">
            <v>43941</v>
          </cell>
          <cell r="AX176" t="str">
            <v>Tam, S.</v>
          </cell>
          <cell r="BC176" t="str">
            <v>ARC0273639</v>
          </cell>
          <cell r="BD176" t="str">
            <v>X</v>
          </cell>
          <cell r="BF176" t="str">
            <v>Y</v>
          </cell>
          <cell r="BG176" t="str">
            <v>GME</v>
          </cell>
          <cell r="BH176" t="str">
            <v>kzhangrutledge@ucsd.edu</v>
          </cell>
          <cell r="BJ176">
            <v>0</v>
          </cell>
          <cell r="BK176">
            <v>30519</v>
          </cell>
          <cell r="BL176">
            <v>59.14750957854406</v>
          </cell>
          <cell r="BM176">
            <v>0</v>
          </cell>
          <cell r="BO176"/>
        </row>
        <row r="177">
          <cell r="A177">
            <v>2021</v>
          </cell>
          <cell r="B177">
            <v>305</v>
          </cell>
          <cell r="C177" t="str">
            <v xml:space="preserve"> Obstetrics, Gynecology and Reproductive Sciences</v>
          </cell>
          <cell r="D177" t="str">
            <v>NA</v>
          </cell>
          <cell r="F177" t="str">
            <v>Tam</v>
          </cell>
          <cell r="G177" t="str">
            <v>MSP</v>
          </cell>
          <cell r="H177" t="str">
            <v>Active</v>
          </cell>
          <cell r="I177">
            <v>10363839</v>
          </cell>
          <cell r="J177" t="e">
            <v>#N/A</v>
          </cell>
          <cell r="K177" t="str">
            <v>Tilford, Sarah Ashley</v>
          </cell>
          <cell r="L177" t="str">
            <v>Tilford</v>
          </cell>
          <cell r="M177" t="str">
            <v>Sarah</v>
          </cell>
          <cell r="N177">
            <v>44013</v>
          </cell>
          <cell r="O177">
            <v>44377</v>
          </cell>
          <cell r="P177" t="str">
            <v>0772</v>
          </cell>
          <cell r="Q177" t="str">
            <v>MSP</v>
          </cell>
          <cell r="R177">
            <v>40661025</v>
          </cell>
          <cell r="S177" t="e">
            <v>#REF!</v>
          </cell>
          <cell r="T177" t="str">
            <v/>
          </cell>
          <cell r="U177" t="str">
            <v>NA</v>
          </cell>
          <cell r="W177">
            <v>171360</v>
          </cell>
          <cell r="X177">
            <v>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171360</v>
          </cell>
          <cell r="AD177">
            <v>73440</v>
          </cell>
          <cell r="AE177">
            <v>0</v>
          </cell>
          <cell r="AF177">
            <v>244800</v>
          </cell>
          <cell r="AG177">
            <v>244800</v>
          </cell>
          <cell r="AH177">
            <v>1</v>
          </cell>
          <cell r="AI177">
            <v>244800</v>
          </cell>
          <cell r="AJ177">
            <v>0</v>
          </cell>
          <cell r="AK177"/>
          <cell r="AL177"/>
          <cell r="AO177"/>
          <cell r="AP177"/>
          <cell r="AQ177"/>
          <cell r="AS177">
            <v>244800</v>
          </cell>
          <cell r="AT177">
            <v>44013</v>
          </cell>
          <cell r="AU177">
            <v>44377</v>
          </cell>
          <cell r="AV177" t="str">
            <v>MSP with PSZ only</v>
          </cell>
          <cell r="AW177">
            <v>43998</v>
          </cell>
          <cell r="BC177" t="str">
            <v>ARC0273461 - increase in salary</v>
          </cell>
          <cell r="BD177" t="str">
            <v>D</v>
          </cell>
          <cell r="BF177" t="str">
            <v>Y</v>
          </cell>
          <cell r="BG177"/>
          <cell r="BH177" t="str">
            <v>satilford@ucsd.edu</v>
          </cell>
          <cell r="BJ177">
            <v>0</v>
          </cell>
          <cell r="BK177">
            <v>30520</v>
          </cell>
          <cell r="BL177">
            <v>82.068965517241381</v>
          </cell>
          <cell r="BM177">
            <v>35.172413793103445</v>
          </cell>
          <cell r="BO177"/>
        </row>
        <row r="178">
          <cell r="A178">
            <v>2021</v>
          </cell>
          <cell r="B178">
            <v>305</v>
          </cell>
          <cell r="C178" t="str">
            <v xml:space="preserve"> Obstetrics, Gynecology and Reproductive Sciences</v>
          </cell>
          <cell r="D178" t="str">
            <v>NA</v>
          </cell>
          <cell r="F178" t="str">
            <v>Tam</v>
          </cell>
          <cell r="G178" t="str">
            <v>MSP</v>
          </cell>
          <cell r="H178" t="str">
            <v>Active</v>
          </cell>
          <cell r="I178">
            <v>10364864</v>
          </cell>
          <cell r="J178" t="e">
            <v>#N/A</v>
          </cell>
          <cell r="K178" t="str">
            <v>Weber, Akilah</v>
          </cell>
          <cell r="L178" t="str">
            <v>Weber</v>
          </cell>
          <cell r="M178" t="str">
            <v>Akilah</v>
          </cell>
          <cell r="N178">
            <v>43800</v>
          </cell>
          <cell r="O178">
            <v>44165</v>
          </cell>
          <cell r="P178" t="str">
            <v>0770</v>
          </cell>
          <cell r="Q178" t="str">
            <v>MSP</v>
          </cell>
          <cell r="R178">
            <v>40661629</v>
          </cell>
          <cell r="S178" t="e">
            <v>#REF!</v>
          </cell>
          <cell r="T178" t="str">
            <v/>
          </cell>
          <cell r="U178" t="str">
            <v>NA</v>
          </cell>
          <cell r="W178">
            <v>205237</v>
          </cell>
          <cell r="X178">
            <v>0.8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205237</v>
          </cell>
          <cell r="AD178">
            <v>44763</v>
          </cell>
          <cell r="AE178">
            <v>0</v>
          </cell>
          <cell r="AF178">
            <v>250000</v>
          </cell>
          <cell r="AG178">
            <v>250000</v>
          </cell>
          <cell r="AH178">
            <v>0.8</v>
          </cell>
          <cell r="AI178">
            <v>200000</v>
          </cell>
          <cell r="AJ178">
            <v>0</v>
          </cell>
          <cell r="AK178"/>
          <cell r="AL178"/>
          <cell r="AO178"/>
          <cell r="AP178"/>
          <cell r="AQ178"/>
          <cell r="AS178">
            <v>200000</v>
          </cell>
          <cell r="AT178">
            <v>43800</v>
          </cell>
          <cell r="AU178">
            <v>44165</v>
          </cell>
          <cell r="AV178" t="str">
            <v>MSP with PSZ only</v>
          </cell>
          <cell r="AW178">
            <v>43795</v>
          </cell>
          <cell r="AX178" t="str">
            <v>Tam, S.</v>
          </cell>
          <cell r="BC178" t="str">
            <v>MSP renewal</v>
          </cell>
          <cell r="BD178" t="str">
            <v>D</v>
          </cell>
          <cell r="BF178" t="str">
            <v>Y</v>
          </cell>
          <cell r="BG178"/>
          <cell r="BH178" t="str">
            <v>afweber@ucsd.edu</v>
          </cell>
          <cell r="BJ178">
            <v>1</v>
          </cell>
          <cell r="BK178">
            <v>30520</v>
          </cell>
          <cell r="BL178">
            <v>98.293582375478934</v>
          </cell>
          <cell r="BM178">
            <v>21.438218390804597</v>
          </cell>
          <cell r="BO178"/>
        </row>
        <row r="179">
          <cell r="A179">
            <v>2022</v>
          </cell>
          <cell r="B179">
            <v>305</v>
          </cell>
          <cell r="C179" t="str">
            <v xml:space="preserve"> Obstetrics, Gynecology and Reproductive Sciences</v>
          </cell>
          <cell r="D179" t="str">
            <v>NA</v>
          </cell>
          <cell r="F179" t="str">
            <v>Tam</v>
          </cell>
          <cell r="G179" t="str">
            <v>MSP</v>
          </cell>
          <cell r="H179" t="str">
            <v>Active</v>
          </cell>
          <cell r="I179">
            <v>10365715</v>
          </cell>
          <cell r="J179" t="e">
            <v>#N/A</v>
          </cell>
          <cell r="K179" t="str">
            <v>WITTGROVE, PERRI LYNNE</v>
          </cell>
          <cell r="L179" t="str">
            <v>WITTGROVE</v>
          </cell>
          <cell r="M179" t="str">
            <v>PERRI</v>
          </cell>
          <cell r="N179">
            <v>44105</v>
          </cell>
          <cell r="O179">
            <v>44469</v>
          </cell>
          <cell r="P179" t="str">
            <v>0770</v>
          </cell>
          <cell r="Q179" t="str">
            <v>MSP</v>
          </cell>
          <cell r="R179">
            <v>40661973</v>
          </cell>
          <cell r="S179" t="e">
            <v>#REF!</v>
          </cell>
          <cell r="T179" t="str">
            <v/>
          </cell>
          <cell r="U179" t="str">
            <v>NA</v>
          </cell>
          <cell r="W179">
            <v>288616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288616</v>
          </cell>
          <cell r="AD179">
            <v>0</v>
          </cell>
          <cell r="AE179">
            <v>0</v>
          </cell>
          <cell r="AF179">
            <v>288616</v>
          </cell>
          <cell r="AG179">
            <v>288616</v>
          </cell>
          <cell r="AH179">
            <v>1</v>
          </cell>
          <cell r="AI179">
            <v>288616</v>
          </cell>
          <cell r="AJ179">
            <v>0</v>
          </cell>
          <cell r="AK179"/>
          <cell r="AL179"/>
          <cell r="AO179"/>
          <cell r="AP179"/>
          <cell r="AQ179"/>
          <cell r="AS179">
            <v>288616</v>
          </cell>
          <cell r="AT179">
            <v>44105</v>
          </cell>
          <cell r="AU179">
            <v>44469</v>
          </cell>
          <cell r="AV179" t="str">
            <v>MSP with PSZ only</v>
          </cell>
          <cell r="AW179">
            <v>44092</v>
          </cell>
          <cell r="AX179" t="str">
            <v>Tam, S.</v>
          </cell>
          <cell r="BC179" t="str">
            <v>ARC0284246 - BASE + PSZ only</v>
          </cell>
          <cell r="BD179" t="str">
            <v>D</v>
          </cell>
          <cell r="BF179" t="str">
            <v>Y</v>
          </cell>
          <cell r="BG179"/>
          <cell r="BH179" t="str">
            <v>pwittgrove@ucsd.edu</v>
          </cell>
          <cell r="BJ179">
            <v>0</v>
          </cell>
          <cell r="BK179">
            <v>30520</v>
          </cell>
          <cell r="BL179">
            <v>138.22605363984675</v>
          </cell>
          <cell r="BM179">
            <v>0</v>
          </cell>
          <cell r="BO179"/>
        </row>
        <row r="180">
          <cell r="A180">
            <v>2021</v>
          </cell>
          <cell r="B180">
            <v>305</v>
          </cell>
          <cell r="C180" t="str">
            <v xml:space="preserve"> Obstetrics, Gynecology and Reproductive Sciences</v>
          </cell>
          <cell r="D180" t="str">
            <v>NA</v>
          </cell>
          <cell r="F180" t="str">
            <v>Tam</v>
          </cell>
          <cell r="G180" t="str">
            <v>MSP</v>
          </cell>
          <cell r="H180" t="str">
            <v>Active</v>
          </cell>
          <cell r="I180">
            <v>10366273</v>
          </cell>
          <cell r="J180" t="e">
            <v>#N/A</v>
          </cell>
          <cell r="K180" t="str">
            <v>Rieger, Mary Micaela</v>
          </cell>
          <cell r="L180" t="str">
            <v>Rieger</v>
          </cell>
          <cell r="M180" t="str">
            <v>Mary</v>
          </cell>
          <cell r="N180">
            <v>44013</v>
          </cell>
          <cell r="O180">
            <v>44377</v>
          </cell>
          <cell r="P180" t="str">
            <v>0772</v>
          </cell>
          <cell r="Q180" t="str">
            <v>MSP</v>
          </cell>
          <cell r="R180">
            <v>40658228</v>
          </cell>
          <cell r="S180" t="e">
            <v>#REF!</v>
          </cell>
          <cell r="T180" t="str">
            <v/>
          </cell>
          <cell r="U180" t="str">
            <v>NA</v>
          </cell>
          <cell r="W180">
            <v>123500</v>
          </cell>
          <cell r="X180">
            <v>0.2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123500</v>
          </cell>
          <cell r="AD180">
            <v>0</v>
          </cell>
          <cell r="AE180">
            <v>0</v>
          </cell>
          <cell r="AF180">
            <v>123500</v>
          </cell>
          <cell r="AG180">
            <v>123500</v>
          </cell>
          <cell r="AH180">
            <v>0.2</v>
          </cell>
          <cell r="AI180">
            <v>24700</v>
          </cell>
          <cell r="AJ180">
            <v>0</v>
          </cell>
          <cell r="AK180"/>
          <cell r="AL180"/>
          <cell r="AO180"/>
          <cell r="AP180"/>
          <cell r="AQ180"/>
          <cell r="AS180">
            <v>24700</v>
          </cell>
          <cell r="AT180">
            <v>44013</v>
          </cell>
          <cell r="AU180">
            <v>44377</v>
          </cell>
          <cell r="AV180" t="str">
            <v>MSP with PNZ only</v>
          </cell>
          <cell r="AW180">
            <v>43941</v>
          </cell>
          <cell r="BC180" t="str">
            <v>ARC0273640: Grade B</v>
          </cell>
          <cell r="BD180" t="str">
            <v>X</v>
          </cell>
          <cell r="BF180" t="str">
            <v>Y</v>
          </cell>
          <cell r="BG180" t="str">
            <v>GME</v>
          </cell>
          <cell r="BH180" t="str">
            <v>mrieger@ucsd.edu</v>
          </cell>
          <cell r="BJ180">
            <v>0</v>
          </cell>
          <cell r="BK180">
            <v>30519</v>
          </cell>
          <cell r="BL180">
            <v>59.14750957854406</v>
          </cell>
          <cell r="BM180">
            <v>0</v>
          </cell>
          <cell r="BO180"/>
        </row>
        <row r="181">
          <cell r="A181">
            <v>2021</v>
          </cell>
          <cell r="B181">
            <v>305</v>
          </cell>
          <cell r="C181" t="str">
            <v xml:space="preserve"> Obstetrics, Gynecology and Reproductive Sciences</v>
          </cell>
          <cell r="D181" t="str">
            <v>NA</v>
          </cell>
          <cell r="F181" t="str">
            <v>Tam</v>
          </cell>
          <cell r="G181" t="str">
            <v>MSP</v>
          </cell>
          <cell r="H181" t="str">
            <v>Active</v>
          </cell>
          <cell r="I181">
            <v>10367848</v>
          </cell>
          <cell r="J181" t="e">
            <v>#N/A</v>
          </cell>
          <cell r="K181" t="str">
            <v>Jou, Jessica</v>
          </cell>
          <cell r="L181" t="str">
            <v>Jou</v>
          </cell>
          <cell r="M181" t="str">
            <v>Jessica</v>
          </cell>
          <cell r="N181">
            <v>44013</v>
          </cell>
          <cell r="O181">
            <v>44377</v>
          </cell>
          <cell r="P181" t="str">
            <v>0772</v>
          </cell>
          <cell r="Q181" t="str">
            <v>MSP</v>
          </cell>
          <cell r="R181">
            <v>40651000</v>
          </cell>
          <cell r="S181" t="e">
            <v>#REF!</v>
          </cell>
          <cell r="T181" t="str">
            <v/>
          </cell>
          <cell r="U181" t="str">
            <v>NA</v>
          </cell>
          <cell r="W181">
            <v>123500</v>
          </cell>
          <cell r="X181">
            <v>0.2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123500</v>
          </cell>
          <cell r="AD181">
            <v>0</v>
          </cell>
          <cell r="AE181">
            <v>0</v>
          </cell>
          <cell r="AF181">
            <v>123500</v>
          </cell>
          <cell r="AG181">
            <v>123500</v>
          </cell>
          <cell r="AH181">
            <v>0.2</v>
          </cell>
          <cell r="AI181">
            <v>24700</v>
          </cell>
          <cell r="AJ181">
            <v>0</v>
          </cell>
          <cell r="AK181"/>
          <cell r="AL181"/>
          <cell r="AO181"/>
          <cell r="AP181"/>
          <cell r="AQ181"/>
          <cell r="AS181">
            <v>24700</v>
          </cell>
          <cell r="AT181">
            <v>44013</v>
          </cell>
          <cell r="AU181">
            <v>44377</v>
          </cell>
          <cell r="AV181" t="str">
            <v>MSP with PNZ only</v>
          </cell>
          <cell r="AW181">
            <v>43941</v>
          </cell>
          <cell r="AX181" t="str">
            <v>Tam, S.</v>
          </cell>
          <cell r="BC181" t="str">
            <v>ARC0273641</v>
          </cell>
          <cell r="BD181" t="str">
            <v>X</v>
          </cell>
          <cell r="BF181" t="str">
            <v>Y</v>
          </cell>
          <cell r="BG181" t="str">
            <v>GME</v>
          </cell>
          <cell r="BH181" t="str">
            <v>j1jou@ucsd.edu</v>
          </cell>
          <cell r="BJ181">
            <v>0</v>
          </cell>
          <cell r="BK181">
            <v>30519</v>
          </cell>
          <cell r="BL181">
            <v>59.14750957854406</v>
          </cell>
          <cell r="BM181">
            <v>0</v>
          </cell>
          <cell r="BO181"/>
        </row>
        <row r="182">
          <cell r="A182">
            <v>2021</v>
          </cell>
          <cell r="B182">
            <v>305</v>
          </cell>
          <cell r="C182" t="str">
            <v xml:space="preserve"> Obstetrics, Gynecology and Reproductive Sciences</v>
          </cell>
          <cell r="D182" t="str">
            <v>NA</v>
          </cell>
          <cell r="F182" t="str">
            <v>Tam</v>
          </cell>
          <cell r="G182" t="str">
            <v>MSP</v>
          </cell>
          <cell r="H182" t="str">
            <v>Active</v>
          </cell>
          <cell r="I182">
            <v>10368401</v>
          </cell>
          <cell r="J182" t="e">
            <v>#N/A</v>
          </cell>
          <cell r="K182" t="str">
            <v>Economou, Nicole Irene</v>
          </cell>
          <cell r="L182" t="str">
            <v>Economou</v>
          </cell>
          <cell r="M182" t="str">
            <v>Nicole Irene</v>
          </cell>
          <cell r="N182">
            <v>44013</v>
          </cell>
          <cell r="O182">
            <v>44377</v>
          </cell>
          <cell r="P182" t="str">
            <v>0772</v>
          </cell>
          <cell r="Q182" t="str">
            <v>MSP</v>
          </cell>
          <cell r="R182">
            <v>40651154</v>
          </cell>
          <cell r="S182" t="e">
            <v>#REF!</v>
          </cell>
          <cell r="T182" t="str">
            <v/>
          </cell>
          <cell r="U182" t="str">
            <v>NA</v>
          </cell>
          <cell r="W182">
            <v>91900</v>
          </cell>
          <cell r="X182">
            <v>0.2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91900</v>
          </cell>
          <cell r="AD182">
            <v>31600</v>
          </cell>
          <cell r="AE182">
            <v>0</v>
          </cell>
          <cell r="AF182">
            <v>123500</v>
          </cell>
          <cell r="AG182">
            <v>123500</v>
          </cell>
          <cell r="AH182">
            <v>0.2</v>
          </cell>
          <cell r="AI182">
            <v>24700</v>
          </cell>
          <cell r="AJ182">
            <v>0</v>
          </cell>
          <cell r="AK182"/>
          <cell r="AL182"/>
          <cell r="AO182"/>
          <cell r="AP182"/>
          <cell r="AQ182"/>
          <cell r="AS182">
            <v>24700</v>
          </cell>
          <cell r="AT182">
            <v>44013</v>
          </cell>
          <cell r="AU182">
            <v>44377</v>
          </cell>
          <cell r="AV182" t="str">
            <v>MSP without incentive</v>
          </cell>
          <cell r="AW182">
            <v>43941</v>
          </cell>
          <cell r="AX182" t="str">
            <v>Tam, S.</v>
          </cell>
          <cell r="BC182" t="str">
            <v>ARC0273412</v>
          </cell>
          <cell r="BD182" t="str">
            <v>X</v>
          </cell>
          <cell r="BF182" t="str">
            <v>Y</v>
          </cell>
          <cell r="BG182" t="str">
            <v>Sub 2</v>
          </cell>
          <cell r="BH182" t="str">
            <v>neconomou@ucsd.edu</v>
          </cell>
          <cell r="BJ182">
            <v>0</v>
          </cell>
          <cell r="BK182">
            <v>30519</v>
          </cell>
          <cell r="BL182">
            <v>44.013409961685824</v>
          </cell>
          <cell r="BM182">
            <v>15.134099616858238</v>
          </cell>
          <cell r="BN182">
            <v>0</v>
          </cell>
          <cell r="BO182">
            <v>0</v>
          </cell>
        </row>
        <row r="183">
          <cell r="A183">
            <v>2022</v>
          </cell>
          <cell r="B183">
            <v>305</v>
          </cell>
          <cell r="C183" t="str">
            <v xml:space="preserve"> Obstetrics, Gynecology and Reproductive Sciences</v>
          </cell>
          <cell r="D183" t="str">
            <v>NA</v>
          </cell>
          <cell r="F183" t="str">
            <v>Tam</v>
          </cell>
          <cell r="G183" t="str">
            <v>MSP</v>
          </cell>
          <cell r="H183" t="str">
            <v>Active</v>
          </cell>
          <cell r="I183">
            <v>10370008</v>
          </cell>
          <cell r="J183" t="e">
            <v>#N/A</v>
          </cell>
          <cell r="K183" t="str">
            <v>MACKAY, GILLIAN</v>
          </cell>
          <cell r="L183" t="str">
            <v>MACKAY</v>
          </cell>
          <cell r="M183" t="str">
            <v>GILLIAN</v>
          </cell>
          <cell r="N183">
            <v>44112</v>
          </cell>
          <cell r="O183">
            <v>44476</v>
          </cell>
          <cell r="P183" t="str">
            <v>0771</v>
          </cell>
          <cell r="Q183" t="str">
            <v>MSP</v>
          </cell>
          <cell r="R183">
            <v>40651607</v>
          </cell>
          <cell r="S183" t="e">
            <v>#REF!</v>
          </cell>
          <cell r="T183" t="str">
            <v/>
          </cell>
          <cell r="U183" t="str">
            <v>NA</v>
          </cell>
          <cell r="W183">
            <v>180250</v>
          </cell>
          <cell r="X183">
            <v>0.9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180250</v>
          </cell>
          <cell r="AD183">
            <v>69750</v>
          </cell>
          <cell r="AE183">
            <v>0</v>
          </cell>
          <cell r="AF183">
            <v>250000</v>
          </cell>
          <cell r="AG183">
            <v>250000</v>
          </cell>
          <cell r="AH183">
            <v>0.9</v>
          </cell>
          <cell r="AI183">
            <v>225000</v>
          </cell>
          <cell r="AJ183">
            <v>0</v>
          </cell>
          <cell r="AK183"/>
          <cell r="AL183"/>
          <cell r="AO183"/>
          <cell r="AP183"/>
          <cell r="AQ183"/>
          <cell r="AS183">
            <v>225000</v>
          </cell>
          <cell r="AT183">
            <v>44112</v>
          </cell>
          <cell r="AU183">
            <v>44476</v>
          </cell>
          <cell r="AV183" t="str">
            <v>MSP with PSZ only</v>
          </cell>
          <cell r="AW183">
            <v>44112</v>
          </cell>
          <cell r="AX183" t="str">
            <v>Tam, S.</v>
          </cell>
          <cell r="BD183" t="str">
            <v>D</v>
          </cell>
          <cell r="BF183" t="str">
            <v>Y</v>
          </cell>
          <cell r="BG183"/>
          <cell r="BH183" t="str">
            <v>gmackay@ucsd.edu</v>
          </cell>
          <cell r="BJ183">
            <v>0</v>
          </cell>
          <cell r="BK183">
            <v>30520</v>
          </cell>
          <cell r="BL183">
            <v>86.326628352490417</v>
          </cell>
          <cell r="BM183">
            <v>33.405172413793103</v>
          </cell>
          <cell r="BO183"/>
        </row>
        <row r="184">
          <cell r="A184">
            <v>2021</v>
          </cell>
          <cell r="B184">
            <v>305</v>
          </cell>
          <cell r="C184" t="str">
            <v xml:space="preserve"> Obstetrics, Gynecology and Reproductive Sciences</v>
          </cell>
          <cell r="D184" t="str">
            <v>NA</v>
          </cell>
          <cell r="F184" t="str">
            <v>Tam</v>
          </cell>
          <cell r="G184" t="str">
            <v>MSP</v>
          </cell>
          <cell r="H184" t="str">
            <v>Active</v>
          </cell>
          <cell r="I184">
            <v>10370333</v>
          </cell>
          <cell r="J184" t="e">
            <v>#N/A</v>
          </cell>
          <cell r="K184" t="str">
            <v>Parker, William Howard</v>
          </cell>
          <cell r="L184" t="str">
            <v>Parker</v>
          </cell>
          <cell r="M184" t="str">
            <v>William Howard</v>
          </cell>
          <cell r="N184">
            <v>43800</v>
          </cell>
          <cell r="O184">
            <v>44165</v>
          </cell>
          <cell r="P184" t="str">
            <v>0770</v>
          </cell>
          <cell r="Q184" t="str">
            <v>MSP</v>
          </cell>
          <cell r="R184">
            <v>40657204</v>
          </cell>
          <cell r="S184" t="e">
            <v>#REF!</v>
          </cell>
          <cell r="T184" t="str">
            <v/>
          </cell>
          <cell r="U184" t="str">
            <v>NA</v>
          </cell>
          <cell r="W184">
            <v>212541</v>
          </cell>
          <cell r="X184">
            <v>0.51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212541</v>
          </cell>
          <cell r="AD184">
            <v>73659</v>
          </cell>
          <cell r="AE184">
            <v>0</v>
          </cell>
          <cell r="AF184">
            <v>286200</v>
          </cell>
          <cell r="AG184">
            <v>286200</v>
          </cell>
          <cell r="AH184">
            <v>0.51</v>
          </cell>
          <cell r="AI184">
            <v>145962</v>
          </cell>
          <cell r="AJ184">
            <v>0</v>
          </cell>
          <cell r="AK184"/>
          <cell r="AL184"/>
          <cell r="AO184"/>
          <cell r="AP184"/>
          <cell r="AQ184"/>
          <cell r="AS184">
            <v>145962</v>
          </cell>
          <cell r="AT184">
            <v>43800</v>
          </cell>
          <cell r="AU184">
            <v>44165</v>
          </cell>
          <cell r="AV184" t="str">
            <v>MSP with PSZ only</v>
          </cell>
          <cell r="AW184">
            <v>43795</v>
          </cell>
          <cell r="AX184" t="str">
            <v>Tam, S.</v>
          </cell>
          <cell r="BD184" t="str">
            <v>D</v>
          </cell>
          <cell r="BF184" t="str">
            <v>Y</v>
          </cell>
          <cell r="BG184"/>
          <cell r="BH184" t="str">
            <v>w1parker@ucsd.edu</v>
          </cell>
          <cell r="BJ184">
            <v>0</v>
          </cell>
          <cell r="BK184">
            <v>30520</v>
          </cell>
          <cell r="BL184">
            <v>101.79166666666667</v>
          </cell>
          <cell r="BM184">
            <v>35.277298850574709</v>
          </cell>
          <cell r="BO184"/>
        </row>
        <row r="185">
          <cell r="A185">
            <v>2022</v>
          </cell>
          <cell r="B185">
            <v>305</v>
          </cell>
          <cell r="C185" t="str">
            <v xml:space="preserve"> Obstetrics, Gynecology and Reproductive Sciences</v>
          </cell>
          <cell r="D185" t="str">
            <v>NA</v>
          </cell>
          <cell r="F185" t="str">
            <v>Tam</v>
          </cell>
          <cell r="G185" t="str">
            <v>MSP</v>
          </cell>
          <cell r="H185" t="str">
            <v>Active</v>
          </cell>
          <cell r="I185">
            <v>10370445</v>
          </cell>
          <cell r="J185" t="e">
            <v>#N/A</v>
          </cell>
          <cell r="K185" t="str">
            <v>Binder, Pratibha Sareen</v>
          </cell>
          <cell r="L185" t="str">
            <v>Binder</v>
          </cell>
          <cell r="M185" t="str">
            <v>Pratibha Sareen</v>
          </cell>
          <cell r="N185">
            <v>44113</v>
          </cell>
          <cell r="O185">
            <v>44477</v>
          </cell>
          <cell r="P185" t="str">
            <v>0771</v>
          </cell>
          <cell r="Q185" t="str">
            <v>MSP</v>
          </cell>
          <cell r="R185">
            <v>40649168</v>
          </cell>
          <cell r="S185" t="e">
            <v>#REF!</v>
          </cell>
          <cell r="T185" t="str">
            <v/>
          </cell>
          <cell r="U185" t="str">
            <v>NA</v>
          </cell>
          <cell r="W185">
            <v>245068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245068</v>
          </cell>
          <cell r="AD185">
            <v>74932</v>
          </cell>
          <cell r="AE185">
            <v>0</v>
          </cell>
          <cell r="AF185">
            <v>320000</v>
          </cell>
          <cell r="AG185">
            <v>320000</v>
          </cell>
          <cell r="AH185">
            <v>1</v>
          </cell>
          <cell r="AI185">
            <v>320000</v>
          </cell>
          <cell r="AJ185">
            <v>0</v>
          </cell>
          <cell r="AK185"/>
          <cell r="AL185"/>
          <cell r="AO185"/>
          <cell r="AP185"/>
          <cell r="AQ185"/>
          <cell r="AS185">
            <v>320000</v>
          </cell>
          <cell r="AT185">
            <v>44113</v>
          </cell>
          <cell r="AU185">
            <v>44477</v>
          </cell>
          <cell r="AV185" t="str">
            <v>MSP with PSZ only</v>
          </cell>
          <cell r="AW185">
            <v>43724</v>
          </cell>
          <cell r="AX185" t="str">
            <v>Taylor, J.</v>
          </cell>
          <cell r="BD185" t="str">
            <v>D</v>
          </cell>
          <cell r="BF185" t="str">
            <v>Y</v>
          </cell>
          <cell r="BG185"/>
          <cell r="BH185" t="str">
            <v>pbinder@ucsd.edu</v>
          </cell>
          <cell r="BJ185">
            <v>0</v>
          </cell>
          <cell r="BK185">
            <v>30520</v>
          </cell>
          <cell r="BL185">
            <v>117.36973180076629</v>
          </cell>
          <cell r="BM185">
            <v>35.88697318007663</v>
          </cell>
          <cell r="BO185"/>
        </row>
        <row r="186">
          <cell r="A186">
            <v>2021</v>
          </cell>
          <cell r="B186">
            <v>305</v>
          </cell>
          <cell r="C186" t="str">
            <v xml:space="preserve"> Obstetrics, Gynecology and Reproductive Sciences</v>
          </cell>
          <cell r="D186" t="str">
            <v>NA</v>
          </cell>
          <cell r="F186" t="str">
            <v>Tam</v>
          </cell>
          <cell r="G186" t="str">
            <v>MSP</v>
          </cell>
          <cell r="H186" t="str">
            <v>Active</v>
          </cell>
          <cell r="I186">
            <v>10370724</v>
          </cell>
          <cell r="J186" t="e">
            <v>#N/A</v>
          </cell>
          <cell r="K186" t="str">
            <v>Kluck, Sarah Lederhandler</v>
          </cell>
          <cell r="L186" t="str">
            <v>Kluck</v>
          </cell>
          <cell r="M186" t="str">
            <v>Sarah</v>
          </cell>
          <cell r="N186">
            <v>44013</v>
          </cell>
          <cell r="O186">
            <v>44377</v>
          </cell>
          <cell r="P186" t="str">
            <v>0772</v>
          </cell>
          <cell r="Q186" t="str">
            <v>MSP</v>
          </cell>
          <cell r="R186">
            <v>40654588</v>
          </cell>
          <cell r="S186" t="e">
            <v>#REF!</v>
          </cell>
          <cell r="T186" t="str">
            <v/>
          </cell>
          <cell r="U186" t="str">
            <v>NA</v>
          </cell>
          <cell r="W186">
            <v>168000</v>
          </cell>
          <cell r="X186">
            <v>1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168000</v>
          </cell>
          <cell r="AD186">
            <v>72000</v>
          </cell>
          <cell r="AE186">
            <v>0</v>
          </cell>
          <cell r="AF186">
            <v>240000</v>
          </cell>
          <cell r="AG186">
            <v>240000</v>
          </cell>
          <cell r="AH186">
            <v>1</v>
          </cell>
          <cell r="AI186">
            <v>240000</v>
          </cell>
          <cell r="AJ186">
            <v>0</v>
          </cell>
          <cell r="AK186"/>
          <cell r="AL186"/>
          <cell r="AO186"/>
          <cell r="AP186"/>
          <cell r="AQ186"/>
          <cell r="AS186">
            <v>240000</v>
          </cell>
          <cell r="AT186">
            <v>44013</v>
          </cell>
          <cell r="AU186">
            <v>44377</v>
          </cell>
          <cell r="AV186" t="str">
            <v>MSP with PSZ only</v>
          </cell>
          <cell r="AW186">
            <v>43627</v>
          </cell>
          <cell r="AX186" t="str">
            <v>Tam, S.</v>
          </cell>
          <cell r="BC186" t="str">
            <v>ARC0273563 - extension only</v>
          </cell>
          <cell r="BD186" t="str">
            <v>D</v>
          </cell>
          <cell r="BF186" t="str">
            <v>Y</v>
          </cell>
          <cell r="BG186"/>
          <cell r="BH186" t="str">
            <v>slederhandler@ucsd.edu</v>
          </cell>
          <cell r="BJ186">
            <v>0</v>
          </cell>
          <cell r="BK186">
            <v>30520</v>
          </cell>
          <cell r="BL186">
            <v>80.459770114942529</v>
          </cell>
          <cell r="BM186">
            <v>34.482758620689658</v>
          </cell>
          <cell r="BO186"/>
        </row>
        <row r="187">
          <cell r="A187">
            <v>2021</v>
          </cell>
          <cell r="B187">
            <v>305</v>
          </cell>
          <cell r="C187" t="str">
            <v xml:space="preserve"> Obstetrics, Gynecology and Reproductive Sciences</v>
          </cell>
          <cell r="D187" t="str">
            <v>NA</v>
          </cell>
          <cell r="F187" t="str">
            <v>Tam</v>
          </cell>
          <cell r="G187" t="str">
            <v>MSP</v>
          </cell>
          <cell r="H187" t="str">
            <v>Active</v>
          </cell>
          <cell r="I187">
            <v>10370874</v>
          </cell>
          <cell r="J187" t="e">
            <v>#N/A</v>
          </cell>
          <cell r="K187" t="str">
            <v>Medica, Alexa C</v>
          </cell>
          <cell r="L187" t="str">
            <v>Medica</v>
          </cell>
          <cell r="M187" t="str">
            <v>Alexa</v>
          </cell>
          <cell r="N187">
            <v>44013</v>
          </cell>
          <cell r="O187">
            <v>44377</v>
          </cell>
          <cell r="P187" t="str">
            <v>0772</v>
          </cell>
          <cell r="Q187" t="str">
            <v>MSP</v>
          </cell>
          <cell r="R187">
            <v>40717135</v>
          </cell>
          <cell r="S187" t="e">
            <v>#REF!</v>
          </cell>
          <cell r="T187" t="str">
            <v/>
          </cell>
          <cell r="U187" t="str">
            <v>NA</v>
          </cell>
          <cell r="W187">
            <v>123500</v>
          </cell>
          <cell r="X187">
            <v>0.2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123500</v>
          </cell>
          <cell r="AD187">
            <v>0</v>
          </cell>
          <cell r="AE187">
            <v>0</v>
          </cell>
          <cell r="AF187">
            <v>123500</v>
          </cell>
          <cell r="AG187">
            <v>123500</v>
          </cell>
          <cell r="AH187">
            <v>0.2</v>
          </cell>
          <cell r="AI187">
            <v>24700</v>
          </cell>
          <cell r="AJ187">
            <v>0</v>
          </cell>
          <cell r="AK187"/>
          <cell r="AL187"/>
          <cell r="AO187"/>
          <cell r="AP187"/>
          <cell r="AQ187"/>
          <cell r="AS187">
            <v>24700</v>
          </cell>
          <cell r="AT187">
            <v>44013</v>
          </cell>
          <cell r="AU187">
            <v>44377</v>
          </cell>
          <cell r="AV187" t="str">
            <v>MSP with PNZ only</v>
          </cell>
          <cell r="AW187">
            <v>43994</v>
          </cell>
          <cell r="AX187" t="str">
            <v>Tam, S.</v>
          </cell>
          <cell r="BC187" t="str">
            <v>ARC0285135</v>
          </cell>
          <cell r="BD187" t="str">
            <v>X</v>
          </cell>
          <cell r="BF187" t="str">
            <v>Y</v>
          </cell>
          <cell r="BG187" t="str">
            <v>GME</v>
          </cell>
          <cell r="BH187" t="str">
            <v>amedica@ucsd.edu</v>
          </cell>
          <cell r="BJ187">
            <v>0</v>
          </cell>
          <cell r="BK187">
            <v>30502</v>
          </cell>
          <cell r="BL187">
            <v>59.14750957854406</v>
          </cell>
          <cell r="BM187">
            <v>0</v>
          </cell>
          <cell r="BO187"/>
        </row>
        <row r="188">
          <cell r="A188">
            <v>2022</v>
          </cell>
          <cell r="B188">
            <v>305</v>
          </cell>
          <cell r="C188" t="str">
            <v xml:space="preserve"> Obstetrics, Gynecology and Reproductive Sciences</v>
          </cell>
          <cell r="D188" t="str">
            <v>NA</v>
          </cell>
          <cell r="F188" t="str">
            <v>Tam</v>
          </cell>
          <cell r="G188" t="str">
            <v>MSP</v>
          </cell>
          <cell r="H188" t="str">
            <v>Active</v>
          </cell>
          <cell r="I188">
            <v>10371950</v>
          </cell>
          <cell r="J188" t="e">
            <v>#N/A</v>
          </cell>
          <cell r="K188" t="str">
            <v>BROWN, ELISE STAR</v>
          </cell>
          <cell r="L188" t="str">
            <v>BROWN</v>
          </cell>
          <cell r="M188" t="str">
            <v>ELISE</v>
          </cell>
          <cell r="N188">
            <v>43862</v>
          </cell>
          <cell r="O188">
            <v>44469</v>
          </cell>
          <cell r="P188" t="str">
            <v>0770</v>
          </cell>
          <cell r="Q188" t="str">
            <v>MSP</v>
          </cell>
          <cell r="R188">
            <v>40646912</v>
          </cell>
          <cell r="S188" t="e">
            <v>#REF!</v>
          </cell>
          <cell r="T188" t="str">
            <v/>
          </cell>
          <cell r="U188" t="str">
            <v>NA</v>
          </cell>
          <cell r="W188">
            <v>264000</v>
          </cell>
          <cell r="X188">
            <v>1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264000</v>
          </cell>
          <cell r="AD188">
            <v>0</v>
          </cell>
          <cell r="AE188">
            <v>0</v>
          </cell>
          <cell r="AF188">
            <v>264000</v>
          </cell>
          <cell r="AG188">
            <v>264000</v>
          </cell>
          <cell r="AH188">
            <v>1</v>
          </cell>
          <cell r="AI188">
            <v>264000</v>
          </cell>
          <cell r="AJ188">
            <v>0</v>
          </cell>
          <cell r="AK188"/>
          <cell r="AL188"/>
          <cell r="AO188"/>
          <cell r="AP188"/>
          <cell r="AQ188"/>
          <cell r="AS188">
            <v>264000</v>
          </cell>
          <cell r="AT188">
            <v>43739</v>
          </cell>
          <cell r="AU188">
            <v>44469</v>
          </cell>
          <cell r="AV188" t="str">
            <v>MSP with PSZ only</v>
          </cell>
          <cell r="AW188">
            <v>43857</v>
          </cell>
          <cell r="AX188" t="str">
            <v>Taylor, J.</v>
          </cell>
          <cell r="BC188" t="str">
            <v>ARC0274048 – MSP REVISION (base only)</v>
          </cell>
          <cell r="BD188" t="str">
            <v>D</v>
          </cell>
          <cell r="BF188" t="str">
            <v>Y</v>
          </cell>
          <cell r="BG188"/>
          <cell r="BH188" t="str">
            <v>e3brown@ucsd.edu</v>
          </cell>
          <cell r="BJ188">
            <v>0</v>
          </cell>
          <cell r="BK188">
            <v>30520</v>
          </cell>
          <cell r="BL188">
            <v>126.43678160919541</v>
          </cell>
          <cell r="BM188">
            <v>0</v>
          </cell>
          <cell r="BO188"/>
        </row>
        <row r="189">
          <cell r="A189">
            <v>2021</v>
          </cell>
          <cell r="B189">
            <v>305</v>
          </cell>
          <cell r="C189" t="str">
            <v xml:space="preserve"> Obstetrics, Gynecology and Reproductive Sciences</v>
          </cell>
          <cell r="D189" t="str">
            <v>NA</v>
          </cell>
          <cell r="F189" t="str">
            <v>Tam</v>
          </cell>
          <cell r="G189" t="str">
            <v>MSP</v>
          </cell>
          <cell r="H189" t="str">
            <v>Active</v>
          </cell>
          <cell r="I189">
            <v>10373030</v>
          </cell>
          <cell r="J189" t="e">
            <v>#N/A</v>
          </cell>
          <cell r="K189" t="str">
            <v>HOANG, MAI PHUONG</v>
          </cell>
          <cell r="L189" t="str">
            <v>HOANG</v>
          </cell>
          <cell r="M189" t="str">
            <v>MAI</v>
          </cell>
          <cell r="N189">
            <v>43852</v>
          </cell>
          <cell r="O189">
            <v>44217</v>
          </cell>
          <cell r="P189" t="str">
            <v>0771</v>
          </cell>
          <cell r="Q189" t="str">
            <v>MSP</v>
          </cell>
          <cell r="R189">
            <v>40647242</v>
          </cell>
          <cell r="S189" t="e">
            <v>#REF!</v>
          </cell>
          <cell r="T189" t="str">
            <v/>
          </cell>
          <cell r="U189" t="str">
            <v>NA</v>
          </cell>
          <cell r="W189">
            <v>138000</v>
          </cell>
          <cell r="X189">
            <v>1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138000</v>
          </cell>
          <cell r="AD189">
            <v>30000</v>
          </cell>
          <cell r="AE189">
            <v>0</v>
          </cell>
          <cell r="AF189">
            <v>168000</v>
          </cell>
          <cell r="AG189">
            <v>168000</v>
          </cell>
          <cell r="AH189">
            <v>1</v>
          </cell>
          <cell r="AI189">
            <v>168000</v>
          </cell>
          <cell r="AJ189">
            <v>0</v>
          </cell>
          <cell r="AK189"/>
          <cell r="AL189"/>
          <cell r="AO189"/>
          <cell r="AP189"/>
          <cell r="AQ189"/>
          <cell r="AS189">
            <v>168000</v>
          </cell>
          <cell r="AT189">
            <v>43852</v>
          </cell>
          <cell r="AU189">
            <v>44217</v>
          </cell>
          <cell r="AV189" t="str">
            <v>MSP with PSZ only</v>
          </cell>
          <cell r="AW189">
            <v>43846</v>
          </cell>
          <cell r="AX189" t="str">
            <v>Taylor, J.</v>
          </cell>
          <cell r="AY189" t="str">
            <v>Tam, S.</v>
          </cell>
          <cell r="BC189" t="str">
            <v>CHILDBEARING LEAVE UNPAID 10/30/20-11/06/20</v>
          </cell>
          <cell r="BD189" t="str">
            <v>D</v>
          </cell>
          <cell r="BF189" t="str">
            <v>Y</v>
          </cell>
          <cell r="BG189"/>
          <cell r="BH189" t="str">
            <v>mphoang@ucsd.edu</v>
          </cell>
          <cell r="BJ189">
            <v>0</v>
          </cell>
          <cell r="BK189">
            <v>30520</v>
          </cell>
          <cell r="BL189">
            <v>66.091954022988503</v>
          </cell>
          <cell r="BM189">
            <v>14.367816091954023</v>
          </cell>
          <cell r="BO189"/>
        </row>
        <row r="190">
          <cell r="A190">
            <v>2021</v>
          </cell>
          <cell r="B190">
            <v>305</v>
          </cell>
          <cell r="C190" t="str">
            <v xml:space="preserve"> Obstetrics, Gynecology and Reproductive Sciences</v>
          </cell>
          <cell r="D190" t="str">
            <v>NA</v>
          </cell>
          <cell r="F190" t="str">
            <v>Tam</v>
          </cell>
          <cell r="G190" t="str">
            <v>MSP</v>
          </cell>
          <cell r="H190" t="str">
            <v>Active</v>
          </cell>
          <cell r="I190">
            <v>10373097</v>
          </cell>
          <cell r="J190" t="e">
            <v>#N/A</v>
          </cell>
          <cell r="K190" t="str">
            <v>McNally, Colleen Patricia</v>
          </cell>
          <cell r="L190" t="str">
            <v>McNally</v>
          </cell>
          <cell r="M190" t="str">
            <v>Colleen</v>
          </cell>
          <cell r="N190">
            <v>43905</v>
          </cell>
          <cell r="O190">
            <v>44269</v>
          </cell>
          <cell r="P190" t="str">
            <v>0770</v>
          </cell>
          <cell r="Q190" t="str">
            <v>MSP</v>
          </cell>
          <cell r="R190">
            <v>40647325</v>
          </cell>
          <cell r="S190" t="e">
            <v>#REF!</v>
          </cell>
          <cell r="T190" t="str">
            <v/>
          </cell>
          <cell r="U190" t="str">
            <v>NA</v>
          </cell>
          <cell r="W190">
            <v>280210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280210</v>
          </cell>
          <cell r="AD190">
            <v>60491</v>
          </cell>
          <cell r="AE190">
            <v>0</v>
          </cell>
          <cell r="AF190">
            <v>340701</v>
          </cell>
          <cell r="AG190">
            <v>340701</v>
          </cell>
          <cell r="AH190">
            <v>1</v>
          </cell>
          <cell r="AI190">
            <v>340701</v>
          </cell>
          <cell r="AJ190">
            <v>0</v>
          </cell>
          <cell r="AK190"/>
          <cell r="AL190"/>
          <cell r="AO190"/>
          <cell r="AP190"/>
          <cell r="AQ190"/>
          <cell r="AS190">
            <v>340701</v>
          </cell>
          <cell r="AT190">
            <v>43905</v>
          </cell>
          <cell r="AU190">
            <v>44269</v>
          </cell>
          <cell r="AV190" t="str">
            <v>MSP with PSZ only</v>
          </cell>
          <cell r="AW190">
            <v>43899</v>
          </cell>
          <cell r="AX190" t="str">
            <v>Taylor, J.</v>
          </cell>
          <cell r="AY190" t="str">
            <v>Tam, S.</v>
          </cell>
          <cell r="BC190" t="str">
            <v>ARC0269748 - MSP Renewal</v>
          </cell>
          <cell r="BD190" t="str">
            <v>D</v>
          </cell>
          <cell r="BF190" t="str">
            <v>Y</v>
          </cell>
          <cell r="BG190"/>
          <cell r="BH190" t="str">
            <v>cmcnally@ucsd.edu</v>
          </cell>
          <cell r="BJ190">
            <v>0</v>
          </cell>
          <cell r="BK190">
            <v>30520</v>
          </cell>
          <cell r="BL190">
            <v>134.20019157088123</v>
          </cell>
          <cell r="BM190">
            <v>28.970785440613028</v>
          </cell>
          <cell r="BO190"/>
        </row>
        <row r="191">
          <cell r="A191">
            <v>2021</v>
          </cell>
          <cell r="B191">
            <v>305</v>
          </cell>
          <cell r="C191" t="str">
            <v xml:space="preserve"> Obstetrics, Gynecology and Reproductive Sciences</v>
          </cell>
          <cell r="D191" t="str">
            <v>NA</v>
          </cell>
          <cell r="F191" t="str">
            <v>Tam</v>
          </cell>
          <cell r="G191" t="str">
            <v>MSP</v>
          </cell>
          <cell r="H191" t="str">
            <v>Active</v>
          </cell>
          <cell r="I191">
            <v>10373114</v>
          </cell>
          <cell r="J191" t="e">
            <v>#N/A</v>
          </cell>
          <cell r="K191" t="str">
            <v>Charo, Lindsey</v>
          </cell>
          <cell r="L191" t="str">
            <v>Charo</v>
          </cell>
          <cell r="M191" t="str">
            <v>Lindsey</v>
          </cell>
          <cell r="N191">
            <v>44013</v>
          </cell>
          <cell r="O191">
            <v>44377</v>
          </cell>
          <cell r="P191" t="str">
            <v>0772</v>
          </cell>
          <cell r="Q191" t="str">
            <v>MSP</v>
          </cell>
          <cell r="R191">
            <v>40649937</v>
          </cell>
          <cell r="S191" t="e">
            <v>#REF!</v>
          </cell>
          <cell r="T191" t="str">
            <v/>
          </cell>
          <cell r="U191" t="str">
            <v>NA</v>
          </cell>
          <cell r="W191">
            <v>123500</v>
          </cell>
          <cell r="X191">
            <v>0.2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123500</v>
          </cell>
          <cell r="AD191">
            <v>0</v>
          </cell>
          <cell r="AE191">
            <v>0</v>
          </cell>
          <cell r="AF191">
            <v>123500</v>
          </cell>
          <cell r="AG191">
            <v>123500</v>
          </cell>
          <cell r="AH191">
            <v>0.2</v>
          </cell>
          <cell r="AI191">
            <v>24700</v>
          </cell>
          <cell r="AJ191">
            <v>0</v>
          </cell>
          <cell r="AK191"/>
          <cell r="AL191"/>
          <cell r="AO191"/>
          <cell r="AP191"/>
          <cell r="AQ191"/>
          <cell r="AS191">
            <v>24700</v>
          </cell>
          <cell r="AT191">
            <v>44013</v>
          </cell>
          <cell r="AU191">
            <v>44377</v>
          </cell>
          <cell r="AV191" t="str">
            <v>MSP with PNZ only</v>
          </cell>
          <cell r="AW191">
            <v>43941</v>
          </cell>
          <cell r="AX191" t="str">
            <v>Tam, S.</v>
          </cell>
          <cell r="BC191" t="str">
            <v>ARC0273316</v>
          </cell>
          <cell r="BD191" t="str">
            <v>X</v>
          </cell>
          <cell r="BF191" t="str">
            <v>Y</v>
          </cell>
          <cell r="BG191" t="str">
            <v>GME</v>
          </cell>
          <cell r="BH191" t="str">
            <v>lcharo@ucsd.edu</v>
          </cell>
          <cell r="BJ191">
            <v>0</v>
          </cell>
          <cell r="BK191">
            <v>30519</v>
          </cell>
          <cell r="BL191">
            <v>59.14750957854406</v>
          </cell>
          <cell r="BM191">
            <v>0</v>
          </cell>
          <cell r="BO191"/>
        </row>
        <row r="192">
          <cell r="A192">
            <v>2021</v>
          </cell>
          <cell r="B192">
            <v>305</v>
          </cell>
          <cell r="C192" t="str">
            <v xml:space="preserve"> Obstetrics, Gynecology and Reproductive Sciences</v>
          </cell>
          <cell r="D192" t="str">
            <v>NA</v>
          </cell>
          <cell r="F192" t="str">
            <v>Tam</v>
          </cell>
          <cell r="G192" t="str">
            <v>MSP</v>
          </cell>
          <cell r="H192" t="str">
            <v>Active</v>
          </cell>
          <cell r="I192">
            <v>10374143</v>
          </cell>
          <cell r="J192" t="e">
            <v>#N/A</v>
          </cell>
          <cell r="K192" t="str">
            <v>Zhou, Beth Beisi</v>
          </cell>
          <cell r="L192" t="str">
            <v>Zhou</v>
          </cell>
          <cell r="M192" t="str">
            <v>Beth Beisi</v>
          </cell>
          <cell r="N192">
            <v>44013</v>
          </cell>
          <cell r="O192">
            <v>44377</v>
          </cell>
          <cell r="P192" t="str">
            <v>0772</v>
          </cell>
          <cell r="Q192" t="str">
            <v>MSP</v>
          </cell>
          <cell r="R192">
            <v>40647634</v>
          </cell>
          <cell r="S192" t="e">
            <v>#REF!</v>
          </cell>
          <cell r="T192" t="str">
            <v/>
          </cell>
          <cell r="U192" t="str">
            <v>NA</v>
          </cell>
          <cell r="W192">
            <v>123500</v>
          </cell>
          <cell r="X192">
            <v>0.2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123500</v>
          </cell>
          <cell r="AD192">
            <v>0</v>
          </cell>
          <cell r="AE192">
            <v>0</v>
          </cell>
          <cell r="AF192">
            <v>123500</v>
          </cell>
          <cell r="AG192">
            <v>123500</v>
          </cell>
          <cell r="AH192">
            <v>0.2</v>
          </cell>
          <cell r="AI192">
            <v>24700</v>
          </cell>
          <cell r="AJ192">
            <v>0</v>
          </cell>
          <cell r="AK192"/>
          <cell r="AL192"/>
          <cell r="AO192"/>
          <cell r="AP192"/>
          <cell r="AQ192"/>
          <cell r="AS192">
            <v>24700</v>
          </cell>
          <cell r="AT192">
            <v>44013</v>
          </cell>
          <cell r="AU192">
            <v>44377</v>
          </cell>
          <cell r="AV192" t="str">
            <v>MSP with PNZ only</v>
          </cell>
          <cell r="AW192">
            <v>43941</v>
          </cell>
          <cell r="AX192" t="str">
            <v>Tam, S.</v>
          </cell>
          <cell r="BC192" t="str">
            <v>ARC0273332</v>
          </cell>
          <cell r="BD192" t="str">
            <v>X</v>
          </cell>
          <cell r="BF192" t="str">
            <v>Y</v>
          </cell>
          <cell r="BG192" t="str">
            <v>GME</v>
          </cell>
          <cell r="BH192" t="str">
            <v>bbzhou@ucsd.edu</v>
          </cell>
          <cell r="BJ192">
            <v>0</v>
          </cell>
          <cell r="BK192">
            <v>30519</v>
          </cell>
          <cell r="BL192">
            <v>59.14750957854406</v>
          </cell>
          <cell r="BM192">
            <v>0</v>
          </cell>
          <cell r="BO192"/>
        </row>
        <row r="193">
          <cell r="A193">
            <v>2021</v>
          </cell>
          <cell r="B193">
            <v>305</v>
          </cell>
          <cell r="C193" t="str">
            <v xml:space="preserve"> Obstetrics, Gynecology and Reproductive Sciences</v>
          </cell>
          <cell r="D193" t="str">
            <v>NA</v>
          </cell>
          <cell r="F193" t="str">
            <v>Tam</v>
          </cell>
          <cell r="G193" t="str">
            <v>MSP</v>
          </cell>
          <cell r="H193" t="str">
            <v>Active</v>
          </cell>
          <cell r="I193">
            <v>10374606</v>
          </cell>
          <cell r="J193" t="e">
            <v>#N/A</v>
          </cell>
          <cell r="K193" t="str">
            <v>Hom, Marianne Sarah</v>
          </cell>
          <cell r="L193" t="str">
            <v>Hom</v>
          </cell>
          <cell r="M193" t="str">
            <v>Marianne Sarah</v>
          </cell>
          <cell r="N193">
            <v>44013</v>
          </cell>
          <cell r="O193">
            <v>44377</v>
          </cell>
          <cell r="P193" t="str">
            <v>0772</v>
          </cell>
          <cell r="Q193" t="str">
            <v>MSP</v>
          </cell>
          <cell r="R193">
            <v>40647715</v>
          </cell>
          <cell r="S193" t="e">
            <v>#REF!</v>
          </cell>
          <cell r="T193" t="str">
            <v/>
          </cell>
          <cell r="U193" t="str">
            <v>NA</v>
          </cell>
          <cell r="W193">
            <v>123500</v>
          </cell>
          <cell r="X193">
            <v>0.2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123500</v>
          </cell>
          <cell r="AD193">
            <v>0</v>
          </cell>
          <cell r="AE193">
            <v>0</v>
          </cell>
          <cell r="AF193">
            <v>123500</v>
          </cell>
          <cell r="AG193">
            <v>123500</v>
          </cell>
          <cell r="AH193">
            <v>0.2</v>
          </cell>
          <cell r="AI193">
            <v>24700</v>
          </cell>
          <cell r="AJ193">
            <v>0</v>
          </cell>
          <cell r="AK193"/>
          <cell r="AL193"/>
          <cell r="AO193"/>
          <cell r="AP193"/>
          <cell r="AQ193"/>
          <cell r="AS193">
            <v>24700</v>
          </cell>
          <cell r="AT193">
            <v>44013</v>
          </cell>
          <cell r="AU193">
            <v>44377</v>
          </cell>
          <cell r="AV193" t="str">
            <v>MSP with PNZ only</v>
          </cell>
          <cell r="AW193">
            <v>43941</v>
          </cell>
          <cell r="AX193" t="str">
            <v>Tam, S.</v>
          </cell>
          <cell r="BC193" t="str">
            <v>ARC0273323</v>
          </cell>
          <cell r="BD193" t="str">
            <v>X</v>
          </cell>
          <cell r="BF193" t="str">
            <v>Y</v>
          </cell>
          <cell r="BG193" t="str">
            <v>GME</v>
          </cell>
          <cell r="BH193" t="str">
            <v>mhom@ucsd.edu</v>
          </cell>
          <cell r="BJ193">
            <v>0</v>
          </cell>
          <cell r="BK193">
            <v>30519</v>
          </cell>
          <cell r="BL193">
            <v>59.14750957854406</v>
          </cell>
          <cell r="BM193">
            <v>0</v>
          </cell>
          <cell r="BO193"/>
        </row>
        <row r="194">
          <cell r="A194">
            <v>2021</v>
          </cell>
          <cell r="B194">
            <v>306</v>
          </cell>
          <cell r="C194" t="str">
            <v>Radiology</v>
          </cell>
          <cell r="D194" t="str">
            <v>NA</v>
          </cell>
          <cell r="F194" t="str">
            <v>Tam</v>
          </cell>
          <cell r="G194" t="str">
            <v>MSP</v>
          </cell>
          <cell r="H194" t="str">
            <v>Active</v>
          </cell>
          <cell r="I194">
            <v>10059256</v>
          </cell>
          <cell r="J194" t="e">
            <v>#N/A</v>
          </cell>
          <cell r="K194" t="str">
            <v>Karow, David</v>
          </cell>
          <cell r="L194" t="str">
            <v>Karow</v>
          </cell>
          <cell r="M194" t="str">
            <v>David</v>
          </cell>
          <cell r="N194">
            <v>43983</v>
          </cell>
          <cell r="O194">
            <v>44347</v>
          </cell>
          <cell r="P194" t="str">
            <v>0770</v>
          </cell>
          <cell r="Q194" t="str">
            <v>MSP</v>
          </cell>
          <cell r="R194">
            <v>40661301</v>
          </cell>
          <cell r="S194" t="e">
            <v>#REF!</v>
          </cell>
          <cell r="T194" t="str">
            <v/>
          </cell>
          <cell r="U194" t="str">
            <v>NA</v>
          </cell>
          <cell r="W194">
            <v>225400</v>
          </cell>
          <cell r="X194">
            <v>0.2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225400</v>
          </cell>
          <cell r="AD194">
            <v>96600</v>
          </cell>
          <cell r="AE194">
            <v>0</v>
          </cell>
          <cell r="AF194">
            <v>322000</v>
          </cell>
          <cell r="AG194">
            <v>322000</v>
          </cell>
          <cell r="AH194">
            <v>0.2</v>
          </cell>
          <cell r="AI194">
            <v>64400</v>
          </cell>
          <cell r="AJ194">
            <v>0</v>
          </cell>
          <cell r="AK194"/>
          <cell r="AL194"/>
          <cell r="AO194"/>
          <cell r="AP194"/>
          <cell r="AQ194"/>
          <cell r="AS194">
            <v>64400</v>
          </cell>
          <cell r="AT194">
            <v>43617</v>
          </cell>
          <cell r="AU194">
            <v>44347</v>
          </cell>
          <cell r="AV194" t="str">
            <v>MSP with PSZ only</v>
          </cell>
          <cell r="AW194">
            <v>43888</v>
          </cell>
          <cell r="AX194" t="str">
            <v>Tam, S.</v>
          </cell>
          <cell r="BC194" t="str">
            <v>ARC0274359 MSP renewal 10059256</v>
          </cell>
          <cell r="BD194" t="str">
            <v>D</v>
          </cell>
          <cell r="BF194" t="str">
            <v>Y</v>
          </cell>
          <cell r="BG194" t="str">
            <v>Sub 2</v>
          </cell>
          <cell r="BH194" t="str">
            <v>dkarow@ucsd.edu</v>
          </cell>
          <cell r="BJ194">
            <v>0</v>
          </cell>
          <cell r="BK194">
            <v>30620</v>
          </cell>
          <cell r="BL194">
            <v>107.95019157088123</v>
          </cell>
          <cell r="BM194">
            <v>46.264367816091955</v>
          </cell>
          <cell r="BN194">
            <v>0</v>
          </cell>
          <cell r="BO194">
            <v>0</v>
          </cell>
        </row>
        <row r="195">
          <cell r="A195">
            <v>2022</v>
          </cell>
          <cell r="B195">
            <v>306</v>
          </cell>
          <cell r="C195" t="str">
            <v>Radiology</v>
          </cell>
          <cell r="D195" t="str">
            <v>NA</v>
          </cell>
          <cell r="F195" t="str">
            <v>Tam</v>
          </cell>
          <cell r="G195" t="str">
            <v>MSP</v>
          </cell>
          <cell r="I195">
            <v>10277333</v>
          </cell>
          <cell r="J195" t="e">
            <v>#N/A</v>
          </cell>
          <cell r="K195" t="str">
            <v>Rajpoot, Ravi</v>
          </cell>
          <cell r="L195" t="str">
            <v>Rajpoot</v>
          </cell>
          <cell r="M195" t="str">
            <v>Ravi</v>
          </cell>
          <cell r="N195">
            <v>44105</v>
          </cell>
          <cell r="O195">
            <v>44469</v>
          </cell>
          <cell r="P195" t="str">
            <v>0771</v>
          </cell>
          <cell r="Q195" t="str">
            <v>MSP</v>
          </cell>
          <cell r="R195">
            <v>40755957</v>
          </cell>
          <cell r="S195" t="e">
            <v>#REF!</v>
          </cell>
          <cell r="T195" t="str">
            <v/>
          </cell>
          <cell r="U195" t="str">
            <v>NA</v>
          </cell>
          <cell r="W195">
            <v>211820</v>
          </cell>
          <cell r="X195">
            <v>0.2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211820</v>
          </cell>
          <cell r="AD195">
            <v>90780</v>
          </cell>
          <cell r="AE195">
            <v>0</v>
          </cell>
          <cell r="AF195">
            <v>302600</v>
          </cell>
          <cell r="AG195">
            <v>302600</v>
          </cell>
          <cell r="AH195">
            <v>0.2</v>
          </cell>
          <cell r="AI195">
            <v>60520</v>
          </cell>
          <cell r="AJ195">
            <v>0</v>
          </cell>
          <cell r="AK195"/>
          <cell r="AL195"/>
          <cell r="AO195"/>
          <cell r="AP195"/>
          <cell r="AQ195"/>
          <cell r="AS195">
            <v>60520</v>
          </cell>
          <cell r="AT195">
            <v>44105</v>
          </cell>
          <cell r="AU195">
            <v>44469</v>
          </cell>
          <cell r="AV195" t="str">
            <v>MSP with PSZ only</v>
          </cell>
          <cell r="AW195">
            <v>44092</v>
          </cell>
          <cell r="BC195" t="str">
            <v>ARC0291413</v>
          </cell>
          <cell r="BD195" t="str">
            <v>N</v>
          </cell>
          <cell r="BF195" t="str">
            <v>Y</v>
          </cell>
          <cell r="BG195" t="str">
            <v>Sub 2</v>
          </cell>
          <cell r="BH195" t="str">
            <v>rrajpoot@health.ucsd.edu</v>
          </cell>
          <cell r="BJ195">
            <v>0</v>
          </cell>
          <cell r="BL195">
            <v>101.44636015325671</v>
          </cell>
          <cell r="BM195">
            <v>43.477011494252871</v>
          </cell>
          <cell r="BN195">
            <v>0</v>
          </cell>
          <cell r="BO195">
            <v>0</v>
          </cell>
        </row>
        <row r="196">
          <cell r="A196">
            <v>2021</v>
          </cell>
          <cell r="B196">
            <v>306</v>
          </cell>
          <cell r="C196" t="str">
            <v>Radiology</v>
          </cell>
          <cell r="D196" t="str">
            <v>NA</v>
          </cell>
          <cell r="F196" t="str">
            <v>Tam</v>
          </cell>
          <cell r="G196" t="str">
            <v>MSP</v>
          </cell>
          <cell r="H196" t="str">
            <v>Active</v>
          </cell>
          <cell r="I196">
            <v>10278989</v>
          </cell>
          <cell r="J196" t="e">
            <v>#N/A</v>
          </cell>
          <cell r="K196" t="str">
            <v>Qaseem, Yousuf</v>
          </cell>
          <cell r="L196" t="str">
            <v>Qaseem</v>
          </cell>
          <cell r="M196" t="str">
            <v>Yousuf</v>
          </cell>
          <cell r="N196">
            <v>44013</v>
          </cell>
          <cell r="O196">
            <v>44377</v>
          </cell>
          <cell r="P196" t="str">
            <v>0772</v>
          </cell>
          <cell r="Q196" t="str">
            <v>MSP</v>
          </cell>
          <cell r="R196">
            <v>40733964</v>
          </cell>
          <cell r="S196" t="e">
            <v>#REF!</v>
          </cell>
          <cell r="T196" t="str">
            <v/>
          </cell>
          <cell r="U196" t="str">
            <v>NA</v>
          </cell>
          <cell r="W196">
            <v>91900</v>
          </cell>
          <cell r="X196">
            <v>0.2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91900</v>
          </cell>
          <cell r="AD196">
            <v>0</v>
          </cell>
          <cell r="AE196">
            <v>0</v>
          </cell>
          <cell r="AF196">
            <v>91900</v>
          </cell>
          <cell r="AG196">
            <v>91900</v>
          </cell>
          <cell r="AH196">
            <v>0.2</v>
          </cell>
          <cell r="AI196">
            <v>18380</v>
          </cell>
          <cell r="AJ196">
            <v>0</v>
          </cell>
          <cell r="AK196"/>
          <cell r="AL196"/>
          <cell r="AO196"/>
          <cell r="AP196"/>
          <cell r="AQ196"/>
          <cell r="AS196">
            <v>18380</v>
          </cell>
          <cell r="AT196">
            <v>44013</v>
          </cell>
          <cell r="AU196">
            <v>44377</v>
          </cell>
          <cell r="AV196" t="str">
            <v>MSP with PNZ only</v>
          </cell>
          <cell r="AW196">
            <v>43962</v>
          </cell>
          <cell r="BC196" t="str">
            <v>ARC0282310</v>
          </cell>
          <cell r="BD196" t="str">
            <v>X</v>
          </cell>
          <cell r="BF196" t="str">
            <v>Y</v>
          </cell>
          <cell r="BG196" t="str">
            <v>GME</v>
          </cell>
          <cell r="BH196" t="str">
            <v>yoqaseem@ucsd.edu</v>
          </cell>
          <cell r="BJ196">
            <v>0</v>
          </cell>
          <cell r="BK196">
            <v>30601</v>
          </cell>
          <cell r="BL196">
            <v>44.013409961685824</v>
          </cell>
          <cell r="BM196">
            <v>0</v>
          </cell>
          <cell r="BO196"/>
        </row>
        <row r="197">
          <cell r="A197">
            <v>2021</v>
          </cell>
          <cell r="B197">
            <v>306</v>
          </cell>
          <cell r="C197" t="str">
            <v>Radiology</v>
          </cell>
          <cell r="D197" t="str">
            <v>NA</v>
          </cell>
          <cell r="F197" t="str">
            <v>Tam</v>
          </cell>
          <cell r="G197" t="str">
            <v>MSP</v>
          </cell>
          <cell r="I197">
            <v>10282485</v>
          </cell>
          <cell r="J197" t="e">
            <v>#N/A</v>
          </cell>
          <cell r="K197" t="str">
            <v>Rudd, Adam</v>
          </cell>
          <cell r="L197" t="str">
            <v>Rudd</v>
          </cell>
          <cell r="M197" t="str">
            <v>Adam</v>
          </cell>
          <cell r="N197">
            <v>44013</v>
          </cell>
          <cell r="O197">
            <v>44377</v>
          </cell>
          <cell r="P197" t="str">
            <v>0772</v>
          </cell>
          <cell r="Q197" t="str">
            <v>MSP</v>
          </cell>
          <cell r="R197">
            <v>40733639</v>
          </cell>
          <cell r="S197" t="e">
            <v>#REF!</v>
          </cell>
          <cell r="T197" t="str">
            <v/>
          </cell>
          <cell r="U197" t="str">
            <v>NA</v>
          </cell>
          <cell r="W197">
            <v>177500</v>
          </cell>
          <cell r="X197">
            <v>0.2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177500</v>
          </cell>
          <cell r="AD197">
            <v>0</v>
          </cell>
          <cell r="AE197">
            <v>0</v>
          </cell>
          <cell r="AF197">
            <v>177500</v>
          </cell>
          <cell r="AG197">
            <v>177500</v>
          </cell>
          <cell r="AH197">
            <v>0.2</v>
          </cell>
          <cell r="AI197">
            <v>35500</v>
          </cell>
          <cell r="AJ197">
            <v>0</v>
          </cell>
          <cell r="AK197"/>
          <cell r="AL197"/>
          <cell r="AO197"/>
          <cell r="AP197"/>
          <cell r="AQ197"/>
          <cell r="AS197">
            <v>35500</v>
          </cell>
          <cell r="AT197">
            <v>44013</v>
          </cell>
          <cell r="AU197">
            <v>44377</v>
          </cell>
          <cell r="AV197" t="str">
            <v>MSP with PNZ and PSZ</v>
          </cell>
          <cell r="AW197">
            <v>43990</v>
          </cell>
          <cell r="AX197" t="str">
            <v>Tam, S.</v>
          </cell>
          <cell r="BC197" t="str">
            <v>ARC0275383</v>
          </cell>
          <cell r="BD197" t="str">
            <v>N</v>
          </cell>
          <cell r="BF197" t="str">
            <v>Y</v>
          </cell>
          <cell r="BG197" t="str">
            <v>Sub 2</v>
          </cell>
          <cell r="BH197" t="str">
            <v>a1rudd@ucsd.edu</v>
          </cell>
          <cell r="BJ197">
            <v>0</v>
          </cell>
          <cell r="BL197">
            <v>85.009578544061299</v>
          </cell>
          <cell r="BM197">
            <v>0</v>
          </cell>
          <cell r="BN197">
            <v>0</v>
          </cell>
          <cell r="BO197">
            <v>0</v>
          </cell>
        </row>
        <row r="198">
          <cell r="A198">
            <v>2021</v>
          </cell>
          <cell r="B198">
            <v>306</v>
          </cell>
          <cell r="C198" t="str">
            <v>Radiology</v>
          </cell>
          <cell r="D198" t="str">
            <v>NA</v>
          </cell>
          <cell r="F198" t="str">
            <v>Tam</v>
          </cell>
          <cell r="G198" t="str">
            <v>MSP</v>
          </cell>
          <cell r="H198" t="str">
            <v>Active</v>
          </cell>
          <cell r="I198">
            <v>10358303</v>
          </cell>
          <cell r="J198" t="e">
            <v>#N/A</v>
          </cell>
          <cell r="K198" t="str">
            <v>Hurt, Brian</v>
          </cell>
          <cell r="L198" t="str">
            <v>Hurt</v>
          </cell>
          <cell r="M198" t="str">
            <v>Brian</v>
          </cell>
          <cell r="N198">
            <v>44013</v>
          </cell>
          <cell r="O198">
            <v>44377</v>
          </cell>
          <cell r="P198" t="str">
            <v>0772</v>
          </cell>
          <cell r="Q198" t="str">
            <v>MSP</v>
          </cell>
          <cell r="R198">
            <v>40646572</v>
          </cell>
          <cell r="S198" t="e">
            <v>#REF!</v>
          </cell>
          <cell r="T198" t="str">
            <v/>
          </cell>
          <cell r="U198" t="str">
            <v>NA</v>
          </cell>
          <cell r="W198">
            <v>91900</v>
          </cell>
          <cell r="X198">
            <v>0.2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91900</v>
          </cell>
          <cell r="AD198">
            <v>0</v>
          </cell>
          <cell r="AE198">
            <v>0</v>
          </cell>
          <cell r="AF198">
            <v>91900</v>
          </cell>
          <cell r="AG198">
            <v>91900</v>
          </cell>
          <cell r="AH198">
            <v>0.2</v>
          </cell>
          <cell r="AI198">
            <v>18380</v>
          </cell>
          <cell r="AJ198">
            <v>0</v>
          </cell>
          <cell r="AK198"/>
          <cell r="AL198"/>
          <cell r="AO198"/>
          <cell r="AP198"/>
          <cell r="AQ198"/>
          <cell r="AS198">
            <v>18380</v>
          </cell>
          <cell r="AT198">
            <v>44013</v>
          </cell>
          <cell r="AU198">
            <v>44377</v>
          </cell>
          <cell r="AV198" t="str">
            <v>MSP with PNZ only</v>
          </cell>
          <cell r="AW198">
            <v>43964</v>
          </cell>
          <cell r="AX198" t="str">
            <v>Tam, S.</v>
          </cell>
          <cell r="BC198" t="str">
            <v>ARC0273344</v>
          </cell>
          <cell r="BD198" t="str">
            <v>X</v>
          </cell>
          <cell r="BF198" t="str">
            <v>Y</v>
          </cell>
          <cell r="BG198" t="str">
            <v>GME</v>
          </cell>
          <cell r="BH198" t="str">
            <v>bhurt@ucsd.edu</v>
          </cell>
          <cell r="BI198" t="str">
            <v>Concurrent Housestaff appt (Timekeeping handled by housestaff coordinator)</v>
          </cell>
          <cell r="BJ198">
            <v>0</v>
          </cell>
          <cell r="BK198">
            <v>30616</v>
          </cell>
          <cell r="BL198">
            <v>44.013409961685824</v>
          </cell>
          <cell r="BM198">
            <v>0</v>
          </cell>
          <cell r="BO198"/>
        </row>
        <row r="199">
          <cell r="A199">
            <v>2021</v>
          </cell>
          <cell r="B199">
            <v>306</v>
          </cell>
          <cell r="C199" t="str">
            <v>Radiology</v>
          </cell>
          <cell r="D199" t="str">
            <v>NA</v>
          </cell>
          <cell r="F199" t="str">
            <v>Tam</v>
          </cell>
          <cell r="G199" t="str">
            <v>MSP</v>
          </cell>
          <cell r="H199" t="str">
            <v>Active</v>
          </cell>
          <cell r="I199">
            <v>10358653</v>
          </cell>
          <cell r="J199" t="e">
            <v>#N/A</v>
          </cell>
          <cell r="K199" t="str">
            <v>Duncan, David Patrick</v>
          </cell>
          <cell r="L199" t="str">
            <v>Duncan</v>
          </cell>
          <cell r="M199" t="str">
            <v>David</v>
          </cell>
          <cell r="N199">
            <v>44013</v>
          </cell>
          <cell r="O199">
            <v>44377</v>
          </cell>
          <cell r="P199" t="str">
            <v>0772</v>
          </cell>
          <cell r="Q199" t="str">
            <v>MSP</v>
          </cell>
          <cell r="R199">
            <v>40644789</v>
          </cell>
          <cell r="S199" t="e">
            <v>#REF!</v>
          </cell>
          <cell r="T199" t="str">
            <v/>
          </cell>
          <cell r="U199" t="str">
            <v>NA</v>
          </cell>
          <cell r="W199">
            <v>91900</v>
          </cell>
          <cell r="X199">
            <v>0.2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91900</v>
          </cell>
          <cell r="AD199">
            <v>0</v>
          </cell>
          <cell r="AE199">
            <v>0</v>
          </cell>
          <cell r="AF199">
            <v>91900</v>
          </cell>
          <cell r="AG199">
            <v>91900</v>
          </cell>
          <cell r="AH199">
            <v>0.2</v>
          </cell>
          <cell r="AI199">
            <v>18380</v>
          </cell>
          <cell r="AJ199">
            <v>0</v>
          </cell>
          <cell r="AK199"/>
          <cell r="AL199"/>
          <cell r="AO199"/>
          <cell r="AP199"/>
          <cell r="AQ199"/>
          <cell r="AS199">
            <v>18380</v>
          </cell>
          <cell r="AT199">
            <v>44013</v>
          </cell>
          <cell r="AU199">
            <v>44377</v>
          </cell>
          <cell r="AV199" t="str">
            <v>MSP with PNZ only</v>
          </cell>
          <cell r="AW199">
            <v>43990</v>
          </cell>
          <cell r="BC199" t="str">
            <v>ARC0273619</v>
          </cell>
          <cell r="BD199" t="str">
            <v>X</v>
          </cell>
          <cell r="BF199" t="str">
            <v>Y</v>
          </cell>
          <cell r="BG199" t="str">
            <v>GME</v>
          </cell>
          <cell r="BH199" t="str">
            <v>dpduncan@ucsd.edu</v>
          </cell>
          <cell r="BJ199">
            <v>0</v>
          </cell>
          <cell r="BK199">
            <v>30601</v>
          </cell>
          <cell r="BL199">
            <v>44.013409961685824</v>
          </cell>
          <cell r="BM199">
            <v>0</v>
          </cell>
          <cell r="BO199"/>
        </row>
        <row r="200">
          <cell r="A200">
            <v>2021</v>
          </cell>
          <cell r="B200">
            <v>306</v>
          </cell>
          <cell r="C200" t="str">
            <v>Radiology</v>
          </cell>
          <cell r="D200" t="str">
            <v>NA</v>
          </cell>
          <cell r="F200" t="str">
            <v>Tam</v>
          </cell>
          <cell r="G200" t="str">
            <v>MSP</v>
          </cell>
          <cell r="H200" t="str">
            <v>Active</v>
          </cell>
          <cell r="I200">
            <v>10358654</v>
          </cell>
          <cell r="J200" t="e">
            <v>#N/A</v>
          </cell>
          <cell r="K200" t="str">
            <v>Hong, Cheng William</v>
          </cell>
          <cell r="L200" t="str">
            <v>Hong</v>
          </cell>
          <cell r="M200" t="str">
            <v>Cheng</v>
          </cell>
          <cell r="N200">
            <v>44013</v>
          </cell>
          <cell r="O200">
            <v>44377</v>
          </cell>
          <cell r="P200" t="str">
            <v>0772</v>
          </cell>
          <cell r="Q200" t="str">
            <v>MSP</v>
          </cell>
          <cell r="R200">
            <v>40644770</v>
          </cell>
          <cell r="S200" t="e">
            <v>#REF!</v>
          </cell>
          <cell r="T200" t="str">
            <v/>
          </cell>
          <cell r="U200" t="str">
            <v>NA</v>
          </cell>
          <cell r="W200">
            <v>91900</v>
          </cell>
          <cell r="X200">
            <v>0.2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91900</v>
          </cell>
          <cell r="AD200">
            <v>0</v>
          </cell>
          <cell r="AE200">
            <v>0</v>
          </cell>
          <cell r="AF200">
            <v>91900</v>
          </cell>
          <cell r="AG200">
            <v>91900</v>
          </cell>
          <cell r="AH200">
            <v>0.2</v>
          </cell>
          <cell r="AI200">
            <v>18380</v>
          </cell>
          <cell r="AJ200">
            <v>0</v>
          </cell>
          <cell r="AK200"/>
          <cell r="AL200"/>
          <cell r="AO200"/>
          <cell r="AP200"/>
          <cell r="AQ200"/>
          <cell r="AS200">
            <v>18380</v>
          </cell>
          <cell r="AT200">
            <v>44013</v>
          </cell>
          <cell r="AU200">
            <v>44377</v>
          </cell>
          <cell r="AV200" t="str">
            <v>MSP with PNZ only</v>
          </cell>
          <cell r="AW200">
            <v>44000</v>
          </cell>
          <cell r="BC200" t="str">
            <v>ARC0273362</v>
          </cell>
          <cell r="BD200" t="str">
            <v>X</v>
          </cell>
          <cell r="BF200" t="str">
            <v>Y</v>
          </cell>
          <cell r="BG200" t="str">
            <v>GME</v>
          </cell>
          <cell r="BH200" t="str">
            <v>cwhong@ucsd.edu</v>
          </cell>
          <cell r="BJ200">
            <v>0</v>
          </cell>
          <cell r="BK200">
            <v>30601</v>
          </cell>
          <cell r="BL200">
            <v>44.013409961685824</v>
          </cell>
          <cell r="BM200">
            <v>0</v>
          </cell>
          <cell r="BO200"/>
        </row>
        <row r="201">
          <cell r="A201">
            <v>2022</v>
          </cell>
          <cell r="B201">
            <v>306</v>
          </cell>
          <cell r="C201" t="str">
            <v>Radiology</v>
          </cell>
          <cell r="D201" t="str">
            <v>NA</v>
          </cell>
          <cell r="F201" t="str">
            <v>Tam</v>
          </cell>
          <cell r="G201" t="str">
            <v>MSP</v>
          </cell>
          <cell r="H201" t="str">
            <v>Active</v>
          </cell>
          <cell r="I201">
            <v>10358660</v>
          </cell>
          <cell r="J201" t="e">
            <v>#N/A</v>
          </cell>
          <cell r="K201" t="str">
            <v>Elchico, Melanie Chang</v>
          </cell>
          <cell r="L201" t="str">
            <v>Elchico</v>
          </cell>
          <cell r="M201" t="str">
            <v>Melanie Chang</v>
          </cell>
          <cell r="N201">
            <v>44075</v>
          </cell>
          <cell r="O201">
            <v>44439</v>
          </cell>
          <cell r="P201" t="str">
            <v>0772</v>
          </cell>
          <cell r="Q201" t="str">
            <v>MSP</v>
          </cell>
          <cell r="R201">
            <v>40644774</v>
          </cell>
          <cell r="S201" t="e">
            <v>#REF!</v>
          </cell>
          <cell r="T201" t="str">
            <v/>
          </cell>
          <cell r="U201" t="str">
            <v>NA</v>
          </cell>
          <cell r="W201">
            <v>136850</v>
          </cell>
          <cell r="X201">
            <v>0.2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136850</v>
          </cell>
          <cell r="AD201">
            <v>58650</v>
          </cell>
          <cell r="AE201">
            <v>0</v>
          </cell>
          <cell r="AF201">
            <v>195500</v>
          </cell>
          <cell r="AG201">
            <v>195500</v>
          </cell>
          <cell r="AH201">
            <v>0.2</v>
          </cell>
          <cell r="AI201">
            <v>39100</v>
          </cell>
          <cell r="AJ201">
            <v>0</v>
          </cell>
          <cell r="AK201"/>
          <cell r="AL201"/>
          <cell r="AO201"/>
          <cell r="AP201"/>
          <cell r="AQ201"/>
          <cell r="AS201">
            <v>39100</v>
          </cell>
          <cell r="AT201">
            <v>0</v>
          </cell>
          <cell r="AU201">
            <v>44439</v>
          </cell>
          <cell r="AV201" t="str">
            <v>MSP with PSZ only</v>
          </cell>
          <cell r="AW201">
            <v>44058</v>
          </cell>
          <cell r="AX201" t="str">
            <v>Tam, S.</v>
          </cell>
          <cell r="BC201" t="str">
            <v>Option 2</v>
          </cell>
          <cell r="BD201" t="str">
            <v>D</v>
          </cell>
          <cell r="BF201" t="str">
            <v>Y</v>
          </cell>
          <cell r="BG201" t="str">
            <v>Sub 2</v>
          </cell>
          <cell r="BH201" t="str">
            <v>mec078@ucsd.edu</v>
          </cell>
          <cell r="BJ201">
            <v>0</v>
          </cell>
          <cell r="BK201">
            <v>30620</v>
          </cell>
          <cell r="BL201">
            <v>65.541187739463595</v>
          </cell>
          <cell r="BM201">
            <v>28.089080459770116</v>
          </cell>
          <cell r="BN201">
            <v>0</v>
          </cell>
          <cell r="BO201">
            <v>0</v>
          </cell>
        </row>
        <row r="202">
          <cell r="A202">
            <v>2021</v>
          </cell>
          <cell r="B202">
            <v>306</v>
          </cell>
          <cell r="C202" t="str">
            <v>Radiology</v>
          </cell>
          <cell r="D202" t="str">
            <v>NA</v>
          </cell>
          <cell r="F202" t="str">
            <v>Tam</v>
          </cell>
          <cell r="G202" t="str">
            <v>MSP</v>
          </cell>
          <cell r="H202" t="str">
            <v>Active</v>
          </cell>
          <cell r="I202">
            <v>10358771</v>
          </cell>
          <cell r="J202" t="e">
            <v>#N/A</v>
          </cell>
          <cell r="K202" t="str">
            <v>FOWLER, KEIR ANDREW BEXAR</v>
          </cell>
          <cell r="L202" t="str">
            <v>FOWLER</v>
          </cell>
          <cell r="M202" t="str">
            <v>KEIR</v>
          </cell>
          <cell r="N202">
            <v>44013</v>
          </cell>
          <cell r="O202">
            <v>44377</v>
          </cell>
          <cell r="P202" t="str">
            <v>0770</v>
          </cell>
          <cell r="Q202" t="str">
            <v>MSP</v>
          </cell>
          <cell r="R202">
            <v>40646430</v>
          </cell>
          <cell r="S202" t="e">
            <v>#REF!</v>
          </cell>
          <cell r="T202" t="str">
            <v/>
          </cell>
          <cell r="U202" t="str">
            <v>NA</v>
          </cell>
          <cell r="W202">
            <v>242200</v>
          </cell>
          <cell r="X202">
            <v>0.2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242200</v>
          </cell>
          <cell r="AD202">
            <v>103800</v>
          </cell>
          <cell r="AE202">
            <v>0</v>
          </cell>
          <cell r="AF202">
            <v>346000</v>
          </cell>
          <cell r="AG202">
            <v>346000</v>
          </cell>
          <cell r="AH202">
            <v>0.2</v>
          </cell>
          <cell r="AI202">
            <v>69200</v>
          </cell>
          <cell r="AJ202">
            <v>0</v>
          </cell>
          <cell r="AK202"/>
          <cell r="AL202"/>
          <cell r="AO202"/>
          <cell r="AP202"/>
          <cell r="AQ202"/>
          <cell r="AS202">
            <v>69200</v>
          </cell>
          <cell r="AT202">
            <v>44013</v>
          </cell>
          <cell r="AU202">
            <v>44377</v>
          </cell>
          <cell r="AV202" t="str">
            <v>MSP with PSZ only</v>
          </cell>
          <cell r="AW202">
            <v>44000</v>
          </cell>
          <cell r="AX202" t="str">
            <v>Pelayo, E.</v>
          </cell>
          <cell r="AY202" t="str">
            <v>Tam, S.</v>
          </cell>
          <cell r="BC202" t="str">
            <v>Incentive Pay Only</v>
          </cell>
          <cell r="BD202" t="str">
            <v>D</v>
          </cell>
          <cell r="BF202" t="str">
            <v>Y</v>
          </cell>
          <cell r="BG202" t="str">
            <v>Sub 2</v>
          </cell>
          <cell r="BH202" t="str">
            <v>kafowler@ucsd.edu</v>
          </cell>
          <cell r="BJ202">
            <v>0</v>
          </cell>
          <cell r="BK202">
            <v>30620</v>
          </cell>
          <cell r="BL202">
            <v>115.99616858237547</v>
          </cell>
          <cell r="BM202">
            <v>49.712643678160923</v>
          </cell>
          <cell r="BN202">
            <v>0</v>
          </cell>
          <cell r="BO202">
            <v>0</v>
          </cell>
        </row>
        <row r="203">
          <cell r="A203">
            <v>2021</v>
          </cell>
          <cell r="B203">
            <v>306</v>
          </cell>
          <cell r="C203" t="str">
            <v>Radiology</v>
          </cell>
          <cell r="D203" t="str">
            <v>NA</v>
          </cell>
          <cell r="F203" t="str">
            <v>Tam</v>
          </cell>
          <cell r="G203" t="str">
            <v>MSP</v>
          </cell>
          <cell r="H203" t="str">
            <v>Active</v>
          </cell>
          <cell r="I203">
            <v>10358791</v>
          </cell>
          <cell r="J203" t="e">
            <v>#N/A</v>
          </cell>
          <cell r="K203" t="str">
            <v>Patel, Smita A</v>
          </cell>
          <cell r="L203" t="str">
            <v>Patel</v>
          </cell>
          <cell r="M203" t="str">
            <v>Smita</v>
          </cell>
          <cell r="N203">
            <v>44013</v>
          </cell>
          <cell r="O203">
            <v>44377</v>
          </cell>
          <cell r="P203" t="str">
            <v>0772</v>
          </cell>
          <cell r="Q203" t="str">
            <v>MSP</v>
          </cell>
          <cell r="R203">
            <v>40646454</v>
          </cell>
          <cell r="S203" t="e">
            <v>#REF!</v>
          </cell>
          <cell r="T203" t="str">
            <v/>
          </cell>
          <cell r="U203" t="str">
            <v>NA</v>
          </cell>
          <cell r="W203">
            <v>91900</v>
          </cell>
          <cell r="X203">
            <v>0.2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91900</v>
          </cell>
          <cell r="AD203">
            <v>0</v>
          </cell>
          <cell r="AE203">
            <v>0</v>
          </cell>
          <cell r="AF203">
            <v>91900</v>
          </cell>
          <cell r="AG203">
            <v>91900</v>
          </cell>
          <cell r="AH203">
            <v>0.2</v>
          </cell>
          <cell r="AI203">
            <v>18380</v>
          </cell>
          <cell r="AJ203">
            <v>0</v>
          </cell>
          <cell r="AK203"/>
          <cell r="AL203"/>
          <cell r="AO203"/>
          <cell r="AP203"/>
          <cell r="AQ203"/>
          <cell r="AS203">
            <v>18380</v>
          </cell>
          <cell r="AT203">
            <v>44013</v>
          </cell>
          <cell r="AU203">
            <v>44377</v>
          </cell>
          <cell r="AV203" t="str">
            <v>MSP with PNZ only</v>
          </cell>
          <cell r="AW203">
            <v>43999</v>
          </cell>
          <cell r="AX203" t="str">
            <v>Tam, S.</v>
          </cell>
          <cell r="BC203" t="str">
            <v>ARC0273345</v>
          </cell>
          <cell r="BD203" t="str">
            <v>X</v>
          </cell>
          <cell r="BF203" t="str">
            <v>Y</v>
          </cell>
          <cell r="BG203" t="str">
            <v>GME</v>
          </cell>
          <cell r="BH203" t="str">
            <v>sap003@ucsd.edu</v>
          </cell>
          <cell r="BJ203">
            <v>0</v>
          </cell>
          <cell r="BK203">
            <v>30601</v>
          </cell>
          <cell r="BL203">
            <v>44.013409961685824</v>
          </cell>
          <cell r="BM203">
            <v>0</v>
          </cell>
          <cell r="BO203"/>
        </row>
        <row r="204">
          <cell r="A204">
            <v>2021</v>
          </cell>
          <cell r="B204">
            <v>306</v>
          </cell>
          <cell r="C204" t="str">
            <v>Radiology</v>
          </cell>
          <cell r="D204" t="str">
            <v>NA</v>
          </cell>
          <cell r="F204" t="str">
            <v>Tam</v>
          </cell>
          <cell r="G204" t="str">
            <v>MSP</v>
          </cell>
          <cell r="H204" t="str">
            <v>Active</v>
          </cell>
          <cell r="I204">
            <v>10358792</v>
          </cell>
          <cell r="J204" t="e">
            <v>#N/A</v>
          </cell>
          <cell r="K204" t="str">
            <v>Brown, Dustin Paul</v>
          </cell>
          <cell r="L204" t="str">
            <v>Brown</v>
          </cell>
          <cell r="M204" t="str">
            <v>Dustin</v>
          </cell>
          <cell r="N204">
            <v>44013</v>
          </cell>
          <cell r="O204">
            <v>44377</v>
          </cell>
          <cell r="P204" t="str">
            <v>0772</v>
          </cell>
          <cell r="Q204" t="str">
            <v>MSP</v>
          </cell>
          <cell r="R204">
            <v>40733969</v>
          </cell>
          <cell r="S204" t="e">
            <v>#REF!</v>
          </cell>
          <cell r="T204" t="str">
            <v/>
          </cell>
          <cell r="U204" t="str">
            <v>NA</v>
          </cell>
          <cell r="W204">
            <v>91900</v>
          </cell>
          <cell r="X204">
            <v>0.2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91900</v>
          </cell>
          <cell r="AD204">
            <v>0</v>
          </cell>
          <cell r="AE204">
            <v>0</v>
          </cell>
          <cell r="AF204">
            <v>91900</v>
          </cell>
          <cell r="AG204">
            <v>91900</v>
          </cell>
          <cell r="AH204">
            <v>0.2</v>
          </cell>
          <cell r="AI204">
            <v>18380</v>
          </cell>
          <cell r="AJ204">
            <v>0</v>
          </cell>
          <cell r="AK204"/>
          <cell r="AL204"/>
          <cell r="AO204"/>
          <cell r="AP204"/>
          <cell r="AQ204"/>
          <cell r="AS204">
            <v>18380</v>
          </cell>
          <cell r="AT204">
            <v>44013</v>
          </cell>
          <cell r="AU204">
            <v>44377</v>
          </cell>
          <cell r="AV204" t="str">
            <v>MSP with PNZ only</v>
          </cell>
          <cell r="AW204">
            <v>43985</v>
          </cell>
          <cell r="BC204" t="str">
            <v>ARC0282306</v>
          </cell>
          <cell r="BD204" t="str">
            <v>X</v>
          </cell>
          <cell r="BF204" t="str">
            <v>Y</v>
          </cell>
          <cell r="BG204" t="str">
            <v>GME</v>
          </cell>
          <cell r="BH204" t="str">
            <v>dpbrown@ucsd.edu</v>
          </cell>
          <cell r="BJ204">
            <v>0</v>
          </cell>
          <cell r="BL204">
            <v>44.013409961685824</v>
          </cell>
          <cell r="BM204">
            <v>0</v>
          </cell>
          <cell r="BO204"/>
        </row>
        <row r="205">
          <cell r="A205">
            <v>2021</v>
          </cell>
          <cell r="B205">
            <v>306</v>
          </cell>
          <cell r="C205" t="str">
            <v>Radiology</v>
          </cell>
          <cell r="D205" t="str">
            <v>NA</v>
          </cell>
          <cell r="F205" t="str">
            <v>Tam</v>
          </cell>
          <cell r="G205" t="str">
            <v>MSP</v>
          </cell>
          <cell r="H205" t="str">
            <v>Active</v>
          </cell>
          <cell r="I205">
            <v>10358874</v>
          </cell>
          <cell r="J205" t="e">
            <v>#N/A</v>
          </cell>
          <cell r="K205" t="str">
            <v>Bahador, Farshad</v>
          </cell>
          <cell r="L205" t="str">
            <v>Bahador</v>
          </cell>
          <cell r="M205" t="str">
            <v>Farshad</v>
          </cell>
          <cell r="N205">
            <v>44013</v>
          </cell>
          <cell r="O205">
            <v>44377</v>
          </cell>
          <cell r="P205" t="str">
            <v>0770</v>
          </cell>
          <cell r="Q205" t="str">
            <v>MSP</v>
          </cell>
          <cell r="R205">
            <v>40644966</v>
          </cell>
          <cell r="S205" t="e">
            <v>#REF!</v>
          </cell>
          <cell r="T205" t="str">
            <v/>
          </cell>
          <cell r="U205" t="str">
            <v>NA</v>
          </cell>
          <cell r="W205">
            <v>217700</v>
          </cell>
          <cell r="X205">
            <v>0.2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217700</v>
          </cell>
          <cell r="AD205">
            <v>93300</v>
          </cell>
          <cell r="AE205">
            <v>0</v>
          </cell>
          <cell r="AF205">
            <v>311000</v>
          </cell>
          <cell r="AG205">
            <v>311000</v>
          </cell>
          <cell r="AH205">
            <v>0.2</v>
          </cell>
          <cell r="AI205">
            <v>62200</v>
          </cell>
          <cell r="AJ205">
            <v>0</v>
          </cell>
          <cell r="AK205"/>
          <cell r="AL205"/>
          <cell r="AO205"/>
          <cell r="AP205"/>
          <cell r="AQ205"/>
          <cell r="AS205">
            <v>62200</v>
          </cell>
          <cell r="AT205">
            <v>44013</v>
          </cell>
          <cell r="AU205">
            <v>44377</v>
          </cell>
          <cell r="AV205" t="str">
            <v>MSP with PSZ only</v>
          </cell>
          <cell r="AW205">
            <v>43976</v>
          </cell>
          <cell r="AX205" t="str">
            <v>Tam, S.</v>
          </cell>
          <cell r="BC205" t="str">
            <v>ARC0273621</v>
          </cell>
          <cell r="BD205" t="str">
            <v>D</v>
          </cell>
          <cell r="BF205" t="str">
            <v>Y</v>
          </cell>
          <cell r="BG205" t="str">
            <v>Sub 2</v>
          </cell>
          <cell r="BH205" t="str">
            <v>fbahador@ucsd.edu</v>
          </cell>
          <cell r="BJ205">
            <v>0</v>
          </cell>
          <cell r="BK205">
            <v>30620</v>
          </cell>
          <cell r="BL205">
            <v>104.2624521072797</v>
          </cell>
          <cell r="BM205">
            <v>44.683908045977013</v>
          </cell>
          <cell r="BN205">
            <v>0</v>
          </cell>
          <cell r="BO205">
            <v>0</v>
          </cell>
        </row>
        <row r="206">
          <cell r="A206">
            <v>2021</v>
          </cell>
          <cell r="B206">
            <v>306</v>
          </cell>
          <cell r="C206" t="str">
            <v>Radiology</v>
          </cell>
          <cell r="D206" t="str">
            <v>NA</v>
          </cell>
          <cell r="F206" t="str">
            <v>Tam</v>
          </cell>
          <cell r="G206" t="str">
            <v>MSP</v>
          </cell>
          <cell r="H206" t="str">
            <v>Active</v>
          </cell>
          <cell r="I206">
            <v>10358980</v>
          </cell>
          <cell r="J206" t="e">
            <v>#N/A</v>
          </cell>
          <cell r="K206" t="str">
            <v>Friend, Christopher John</v>
          </cell>
          <cell r="L206" t="str">
            <v>Friend</v>
          </cell>
          <cell r="M206" t="str">
            <v>Christopher</v>
          </cell>
          <cell r="N206">
            <v>43950</v>
          </cell>
          <cell r="O206">
            <v>44314</v>
          </cell>
          <cell r="P206" t="str">
            <v>0771</v>
          </cell>
          <cell r="Q206" t="str">
            <v>MSP</v>
          </cell>
          <cell r="R206">
            <v>40646172</v>
          </cell>
          <cell r="S206" t="e">
            <v>#REF!</v>
          </cell>
          <cell r="T206" t="str">
            <v/>
          </cell>
          <cell r="U206" t="str">
            <v>NA</v>
          </cell>
          <cell r="W206">
            <v>188094</v>
          </cell>
          <cell r="X206">
            <v>0.2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188094</v>
          </cell>
          <cell r="AD206">
            <v>80611</v>
          </cell>
          <cell r="AE206">
            <v>0</v>
          </cell>
          <cell r="AF206">
            <v>268705</v>
          </cell>
          <cell r="AG206">
            <v>268705</v>
          </cell>
          <cell r="AH206">
            <v>0.2</v>
          </cell>
          <cell r="AI206">
            <v>53741</v>
          </cell>
          <cell r="AJ206">
            <v>0</v>
          </cell>
          <cell r="AK206">
            <v>43471</v>
          </cell>
          <cell r="AL206">
            <v>65381</v>
          </cell>
          <cell r="AM206" t="str">
            <v>00/01</v>
          </cell>
          <cell r="AN206">
            <v>8</v>
          </cell>
          <cell r="AO206">
            <v>104843</v>
          </cell>
          <cell r="AP206">
            <v>243433</v>
          </cell>
          <cell r="AQ206">
            <v>348276</v>
          </cell>
          <cell r="AS206">
            <v>402017</v>
          </cell>
          <cell r="AT206">
            <v>43584</v>
          </cell>
          <cell r="AU206">
            <v>44314</v>
          </cell>
          <cell r="AV206" t="str">
            <v>MSP with PSZ only</v>
          </cell>
          <cell r="AW206">
            <v>43885</v>
          </cell>
          <cell r="AX206" t="str">
            <v>Tam, S.</v>
          </cell>
          <cell r="BC206" t="str">
            <v>Incentive Only</v>
          </cell>
          <cell r="BD206" t="str">
            <v>D</v>
          </cell>
          <cell r="BF206" t="str">
            <v>Y</v>
          </cell>
          <cell r="BG206" t="str">
            <v>Sub 2</v>
          </cell>
          <cell r="BH206" t="str">
            <v>cfriend@ucsd.edu</v>
          </cell>
          <cell r="BJ206">
            <v>0</v>
          </cell>
          <cell r="BK206">
            <v>30620</v>
          </cell>
          <cell r="BL206">
            <v>90.083333333333329</v>
          </cell>
          <cell r="BM206">
            <v>38.606800766283527</v>
          </cell>
          <cell r="BN206">
            <v>0</v>
          </cell>
          <cell r="BO206">
            <v>0</v>
          </cell>
        </row>
        <row r="207">
          <cell r="A207">
            <v>2021</v>
          </cell>
          <cell r="B207">
            <v>306</v>
          </cell>
          <cell r="C207" t="str">
            <v>Radiology</v>
          </cell>
          <cell r="D207" t="str">
            <v>NA</v>
          </cell>
          <cell r="F207" t="str">
            <v>Tam</v>
          </cell>
          <cell r="G207" t="str">
            <v>MSP</v>
          </cell>
          <cell r="H207" t="str">
            <v>Active</v>
          </cell>
          <cell r="I207">
            <v>10359080</v>
          </cell>
          <cell r="J207" t="e">
            <v>#N/A</v>
          </cell>
          <cell r="K207" t="str">
            <v>Do, John Nguyen</v>
          </cell>
          <cell r="L207" t="str">
            <v>Do</v>
          </cell>
          <cell r="M207" t="str">
            <v>John</v>
          </cell>
          <cell r="N207">
            <v>44013</v>
          </cell>
          <cell r="O207">
            <v>44377</v>
          </cell>
          <cell r="P207" t="str">
            <v>0772</v>
          </cell>
          <cell r="Q207" t="str">
            <v>MSP</v>
          </cell>
          <cell r="R207">
            <v>40733939</v>
          </cell>
          <cell r="S207" t="e">
            <v>#REF!</v>
          </cell>
          <cell r="T207" t="str">
            <v/>
          </cell>
          <cell r="U207" t="str">
            <v>NA</v>
          </cell>
          <cell r="W207">
            <v>91900</v>
          </cell>
          <cell r="X207">
            <v>0.2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91900</v>
          </cell>
          <cell r="AD207">
            <v>0</v>
          </cell>
          <cell r="AE207">
            <v>0</v>
          </cell>
          <cell r="AF207">
            <v>91900</v>
          </cell>
          <cell r="AG207">
            <v>91900</v>
          </cell>
          <cell r="AH207">
            <v>0.2</v>
          </cell>
          <cell r="AI207">
            <v>18380</v>
          </cell>
          <cell r="AJ207">
            <v>0</v>
          </cell>
          <cell r="AK207"/>
          <cell r="AL207"/>
          <cell r="AO207"/>
          <cell r="AP207"/>
          <cell r="AQ207"/>
          <cell r="AS207">
            <v>18380</v>
          </cell>
          <cell r="AT207">
            <v>44013</v>
          </cell>
          <cell r="AU207">
            <v>44377</v>
          </cell>
          <cell r="AV207" t="str">
            <v>MSP with PNZ only</v>
          </cell>
          <cell r="AW207">
            <v>43962</v>
          </cell>
          <cell r="BC207" t="str">
            <v>ARC0282315</v>
          </cell>
          <cell r="BD207" t="str">
            <v>X</v>
          </cell>
          <cell r="BF207" t="str">
            <v>Y</v>
          </cell>
          <cell r="BG207" t="str">
            <v>GME</v>
          </cell>
          <cell r="BH207" t="str">
            <v>jdo@ucsd.edu</v>
          </cell>
          <cell r="BJ207">
            <v>0</v>
          </cell>
          <cell r="BK207">
            <v>30601</v>
          </cell>
          <cell r="BL207">
            <v>44.013409961685824</v>
          </cell>
          <cell r="BM207">
            <v>0</v>
          </cell>
          <cell r="BO207"/>
        </row>
        <row r="208">
          <cell r="A208">
            <v>2021</v>
          </cell>
          <cell r="B208">
            <v>306</v>
          </cell>
          <cell r="C208" t="str">
            <v>Radiology</v>
          </cell>
          <cell r="D208" t="str">
            <v>NA</v>
          </cell>
          <cell r="F208" t="str">
            <v>Tam</v>
          </cell>
          <cell r="G208" t="str">
            <v>MSP</v>
          </cell>
          <cell r="H208" t="str">
            <v>Active</v>
          </cell>
          <cell r="I208">
            <v>10359760</v>
          </cell>
          <cell r="J208" t="e">
            <v>#N/A</v>
          </cell>
          <cell r="K208" t="str">
            <v>Gray, Eric J</v>
          </cell>
          <cell r="L208" t="str">
            <v>Gray</v>
          </cell>
          <cell r="M208" t="str">
            <v>Eric</v>
          </cell>
          <cell r="N208">
            <v>44013</v>
          </cell>
          <cell r="O208">
            <v>44377</v>
          </cell>
          <cell r="P208" t="str">
            <v>0772</v>
          </cell>
          <cell r="Q208" t="str">
            <v>MSP</v>
          </cell>
          <cell r="R208">
            <v>40645434</v>
          </cell>
          <cell r="S208" t="e">
            <v>#REF!</v>
          </cell>
          <cell r="T208" t="str">
            <v/>
          </cell>
          <cell r="U208" t="str">
            <v>NA</v>
          </cell>
          <cell r="W208">
            <v>91900</v>
          </cell>
          <cell r="X208">
            <v>0.2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91900</v>
          </cell>
          <cell r="AD208">
            <v>0</v>
          </cell>
          <cell r="AE208">
            <v>0</v>
          </cell>
          <cell r="AF208">
            <v>91900</v>
          </cell>
          <cell r="AG208">
            <v>91900</v>
          </cell>
          <cell r="AH208">
            <v>0.2</v>
          </cell>
          <cell r="AI208">
            <v>18380</v>
          </cell>
          <cell r="AJ208">
            <v>0</v>
          </cell>
          <cell r="AK208"/>
          <cell r="AL208"/>
          <cell r="AO208"/>
          <cell r="AP208"/>
          <cell r="AQ208"/>
          <cell r="AS208">
            <v>18380</v>
          </cell>
          <cell r="AT208">
            <v>44013</v>
          </cell>
          <cell r="AU208">
            <v>44377</v>
          </cell>
          <cell r="AV208" t="str">
            <v>MSP without incentive</v>
          </cell>
          <cell r="AW208">
            <v>44007</v>
          </cell>
          <cell r="AX208" t="str">
            <v>Tam, S.</v>
          </cell>
          <cell r="BC208" t="str">
            <v>ARC0273357</v>
          </cell>
          <cell r="BD208" t="str">
            <v>X</v>
          </cell>
          <cell r="BF208" t="str">
            <v>Y</v>
          </cell>
          <cell r="BG208" t="str">
            <v>GME</v>
          </cell>
          <cell r="BH208" t="str">
            <v>ergray@ucsd.edu</v>
          </cell>
          <cell r="BJ208">
            <v>0</v>
          </cell>
          <cell r="BK208">
            <v>30601</v>
          </cell>
          <cell r="BL208">
            <v>44.013409961685824</v>
          </cell>
          <cell r="BM208">
            <v>0</v>
          </cell>
          <cell r="BO208"/>
        </row>
        <row r="209">
          <cell r="A209">
            <v>2021</v>
          </cell>
          <cell r="B209">
            <v>306</v>
          </cell>
          <cell r="C209" t="str">
            <v>Radiology</v>
          </cell>
          <cell r="D209" t="str">
            <v>NA</v>
          </cell>
          <cell r="F209" t="str">
            <v>Tam</v>
          </cell>
          <cell r="G209" t="str">
            <v>MSP</v>
          </cell>
          <cell r="H209" t="str">
            <v>Active</v>
          </cell>
          <cell r="I209">
            <v>10359795</v>
          </cell>
          <cell r="J209" t="e">
            <v>#N/A</v>
          </cell>
          <cell r="K209" t="str">
            <v>Green, Shannon M</v>
          </cell>
          <cell r="L209" t="str">
            <v>Green</v>
          </cell>
          <cell r="M209" t="str">
            <v>Shannon</v>
          </cell>
          <cell r="N209">
            <v>44013</v>
          </cell>
          <cell r="O209">
            <v>44377</v>
          </cell>
          <cell r="P209" t="str">
            <v>0772</v>
          </cell>
          <cell r="Q209" t="str">
            <v>MSP</v>
          </cell>
          <cell r="R209">
            <v>40645472</v>
          </cell>
          <cell r="S209" t="e">
            <v>#REF!</v>
          </cell>
          <cell r="T209" t="str">
            <v/>
          </cell>
          <cell r="U209" t="str">
            <v>NA</v>
          </cell>
          <cell r="W209">
            <v>91900</v>
          </cell>
          <cell r="X209">
            <v>0.2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91900</v>
          </cell>
          <cell r="AD209">
            <v>0</v>
          </cell>
          <cell r="AE209">
            <v>0</v>
          </cell>
          <cell r="AF209">
            <v>91900</v>
          </cell>
          <cell r="AG209">
            <v>91900</v>
          </cell>
          <cell r="AH209">
            <v>0.2</v>
          </cell>
          <cell r="AI209">
            <v>18380</v>
          </cell>
          <cell r="AJ209">
            <v>0</v>
          </cell>
          <cell r="AK209"/>
          <cell r="AL209"/>
          <cell r="AO209"/>
          <cell r="AP209"/>
          <cell r="AQ209"/>
          <cell r="AS209">
            <v>18380</v>
          </cell>
          <cell r="AT209">
            <v>44013</v>
          </cell>
          <cell r="AU209">
            <v>44377</v>
          </cell>
          <cell r="AV209" t="str">
            <v>MSP with PNZ only</v>
          </cell>
          <cell r="AW209">
            <v>44000</v>
          </cell>
          <cell r="BC209" t="str">
            <v>ARC0273356</v>
          </cell>
          <cell r="BD209" t="str">
            <v>X</v>
          </cell>
          <cell r="BF209" t="str">
            <v>Y</v>
          </cell>
          <cell r="BG209" t="str">
            <v>GME</v>
          </cell>
          <cell r="BH209" t="str">
            <v>s2green@ucsd.edu</v>
          </cell>
          <cell r="BJ209">
            <v>0</v>
          </cell>
          <cell r="BK209">
            <v>30601</v>
          </cell>
          <cell r="BL209">
            <v>44.013409961685824</v>
          </cell>
          <cell r="BM209">
            <v>0</v>
          </cell>
          <cell r="BO209"/>
        </row>
        <row r="210">
          <cell r="A210">
            <v>2021</v>
          </cell>
          <cell r="B210">
            <v>306</v>
          </cell>
          <cell r="C210" t="str">
            <v>Radiology</v>
          </cell>
          <cell r="D210" t="str">
            <v>NA</v>
          </cell>
          <cell r="F210" t="str">
            <v>Tam</v>
          </cell>
          <cell r="G210" t="str">
            <v>MSP</v>
          </cell>
          <cell r="H210" t="str">
            <v>Active</v>
          </cell>
          <cell r="I210">
            <v>10359828</v>
          </cell>
          <cell r="J210" t="e">
            <v>#N/A</v>
          </cell>
          <cell r="K210" t="str">
            <v>Manning, Paul M</v>
          </cell>
          <cell r="L210" t="str">
            <v>Manning</v>
          </cell>
          <cell r="M210" t="str">
            <v>Paul</v>
          </cell>
          <cell r="N210">
            <v>44013</v>
          </cell>
          <cell r="O210">
            <v>44377</v>
          </cell>
          <cell r="P210" t="str">
            <v>0772</v>
          </cell>
          <cell r="Q210" t="str">
            <v>MSP</v>
          </cell>
          <cell r="R210">
            <v>40645508</v>
          </cell>
          <cell r="S210" t="e">
            <v>#REF!</v>
          </cell>
          <cell r="T210" t="str">
            <v/>
          </cell>
          <cell r="U210" t="str">
            <v>NA</v>
          </cell>
          <cell r="W210">
            <v>91900</v>
          </cell>
          <cell r="X210">
            <v>0.2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91900</v>
          </cell>
          <cell r="AD210">
            <v>0</v>
          </cell>
          <cell r="AE210">
            <v>0</v>
          </cell>
          <cell r="AF210">
            <v>91900</v>
          </cell>
          <cell r="AG210">
            <v>91900</v>
          </cell>
          <cell r="AH210">
            <v>0.2</v>
          </cell>
          <cell r="AI210">
            <v>18380</v>
          </cell>
          <cell r="AJ210">
            <v>0</v>
          </cell>
          <cell r="AK210"/>
          <cell r="AL210"/>
          <cell r="AO210"/>
          <cell r="AP210"/>
          <cell r="AQ210"/>
          <cell r="AS210">
            <v>18380</v>
          </cell>
          <cell r="AT210">
            <v>44013</v>
          </cell>
          <cell r="AU210">
            <v>44377</v>
          </cell>
          <cell r="AV210" t="str">
            <v>MSP with PNZ only</v>
          </cell>
          <cell r="AW210">
            <v>43997</v>
          </cell>
          <cell r="BC210" t="str">
            <v>ARC0273355</v>
          </cell>
          <cell r="BD210" t="str">
            <v>X</v>
          </cell>
          <cell r="BF210" t="str">
            <v>Y</v>
          </cell>
          <cell r="BG210" t="str">
            <v>GME</v>
          </cell>
          <cell r="BH210" t="str">
            <v>pmanning@ucsd.edu</v>
          </cell>
          <cell r="BJ210">
            <v>0</v>
          </cell>
          <cell r="BK210">
            <v>30601</v>
          </cell>
          <cell r="BL210">
            <v>44.013409961685824</v>
          </cell>
          <cell r="BM210">
            <v>0</v>
          </cell>
          <cell r="BO210"/>
        </row>
        <row r="211">
          <cell r="A211">
            <v>2021</v>
          </cell>
          <cell r="B211">
            <v>306</v>
          </cell>
          <cell r="C211" t="str">
            <v>Radiology</v>
          </cell>
          <cell r="D211" t="str">
            <v>NA</v>
          </cell>
          <cell r="F211" t="str">
            <v>Tam</v>
          </cell>
          <cell r="G211" t="str">
            <v>MSP</v>
          </cell>
          <cell r="H211" t="str">
            <v>Active</v>
          </cell>
          <cell r="I211">
            <v>10359968</v>
          </cell>
          <cell r="J211" t="e">
            <v>#N/A</v>
          </cell>
          <cell r="K211" t="str">
            <v>Ritchie, David James</v>
          </cell>
          <cell r="L211" t="str">
            <v>Ritchie</v>
          </cell>
          <cell r="M211" t="str">
            <v>David</v>
          </cell>
          <cell r="N211">
            <v>44013</v>
          </cell>
          <cell r="O211">
            <v>44377</v>
          </cell>
          <cell r="P211" t="str">
            <v>0772</v>
          </cell>
          <cell r="Q211" t="str">
            <v>MSP</v>
          </cell>
          <cell r="R211">
            <v>40645579</v>
          </cell>
          <cell r="S211" t="e">
            <v>#REF!</v>
          </cell>
          <cell r="T211" t="str">
            <v/>
          </cell>
          <cell r="U211" t="str">
            <v>NA</v>
          </cell>
          <cell r="W211">
            <v>91900</v>
          </cell>
          <cell r="X211">
            <v>0.2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91900</v>
          </cell>
          <cell r="AD211">
            <v>0</v>
          </cell>
          <cell r="AE211">
            <v>0</v>
          </cell>
          <cell r="AF211">
            <v>91900</v>
          </cell>
          <cell r="AG211">
            <v>91900</v>
          </cell>
          <cell r="AH211">
            <v>0.2</v>
          </cell>
          <cell r="AI211">
            <v>18380</v>
          </cell>
          <cell r="AJ211">
            <v>0</v>
          </cell>
          <cell r="AK211"/>
          <cell r="AL211"/>
          <cell r="AO211"/>
          <cell r="AP211"/>
          <cell r="AQ211"/>
          <cell r="AS211">
            <v>18380</v>
          </cell>
          <cell r="AT211">
            <v>44013</v>
          </cell>
          <cell r="AU211">
            <v>44377</v>
          </cell>
          <cell r="AV211" t="str">
            <v>MSP with PNZ only</v>
          </cell>
          <cell r="AW211">
            <v>43997</v>
          </cell>
          <cell r="AX211" t="str">
            <v>Tam, S.</v>
          </cell>
          <cell r="BC211" t="str">
            <v>ARC0273349 - extension only</v>
          </cell>
          <cell r="BD211" t="str">
            <v>X</v>
          </cell>
          <cell r="BF211" t="str">
            <v>Y</v>
          </cell>
          <cell r="BG211" t="str">
            <v>GME</v>
          </cell>
          <cell r="BH211" t="str">
            <v>djritchie@ucsd.edu</v>
          </cell>
          <cell r="BJ211">
            <v>0</v>
          </cell>
          <cell r="BK211">
            <v>30601</v>
          </cell>
          <cell r="BL211">
            <v>44.013409961685824</v>
          </cell>
          <cell r="BM211">
            <v>0</v>
          </cell>
          <cell r="BO211"/>
        </row>
        <row r="212">
          <cell r="A212">
            <v>2021</v>
          </cell>
          <cell r="B212">
            <v>306</v>
          </cell>
          <cell r="C212" t="str">
            <v>Radiology</v>
          </cell>
          <cell r="D212" t="str">
            <v>NA</v>
          </cell>
          <cell r="F212" t="str">
            <v>Tam</v>
          </cell>
          <cell r="G212" t="str">
            <v>MSP</v>
          </cell>
          <cell r="H212" t="str">
            <v>Active</v>
          </cell>
          <cell r="I212">
            <v>10360565</v>
          </cell>
          <cell r="J212" t="e">
            <v>#N/A</v>
          </cell>
          <cell r="K212" t="str">
            <v>Cheng, Karen Yik Ting</v>
          </cell>
          <cell r="L212" t="str">
            <v>Cheng</v>
          </cell>
          <cell r="M212" t="str">
            <v>Karen</v>
          </cell>
          <cell r="N212">
            <v>44013</v>
          </cell>
          <cell r="O212">
            <v>44377</v>
          </cell>
          <cell r="P212" t="str">
            <v>0772</v>
          </cell>
          <cell r="Q212" t="str">
            <v>MSP</v>
          </cell>
          <cell r="R212">
            <v>40644153</v>
          </cell>
          <cell r="S212" t="e">
            <v>#REF!</v>
          </cell>
          <cell r="T212" t="str">
            <v/>
          </cell>
          <cell r="U212" t="str">
            <v>NA</v>
          </cell>
          <cell r="W212">
            <v>91900</v>
          </cell>
          <cell r="X212">
            <v>0.2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91900</v>
          </cell>
          <cell r="AD212">
            <v>0</v>
          </cell>
          <cell r="AE212">
            <v>0</v>
          </cell>
          <cell r="AF212">
            <v>91900</v>
          </cell>
          <cell r="AG212">
            <v>91900</v>
          </cell>
          <cell r="AH212">
            <v>0.2</v>
          </cell>
          <cell r="AI212">
            <v>18380</v>
          </cell>
          <cell r="AJ212">
            <v>0</v>
          </cell>
          <cell r="AK212"/>
          <cell r="AL212"/>
          <cell r="AO212"/>
          <cell r="AP212"/>
          <cell r="AQ212"/>
          <cell r="AS212">
            <v>18380</v>
          </cell>
          <cell r="AT212">
            <v>44013</v>
          </cell>
          <cell r="AU212">
            <v>44377</v>
          </cell>
          <cell r="AV212" t="str">
            <v>MSP with PNZ only</v>
          </cell>
          <cell r="AW212">
            <v>43994</v>
          </cell>
          <cell r="BC212" t="str">
            <v>ARC0273370</v>
          </cell>
          <cell r="BD212" t="str">
            <v>X</v>
          </cell>
          <cell r="BF212" t="str">
            <v>Y</v>
          </cell>
          <cell r="BG212" t="str">
            <v>GME</v>
          </cell>
          <cell r="BH212" t="str">
            <v>kcheng@ucsd.edu</v>
          </cell>
          <cell r="BJ212">
            <v>0</v>
          </cell>
          <cell r="BK212">
            <v>30600</v>
          </cell>
          <cell r="BL212">
            <v>44.013409961685824</v>
          </cell>
          <cell r="BM212">
            <v>0</v>
          </cell>
          <cell r="BO212"/>
        </row>
        <row r="213">
          <cell r="A213">
            <v>2021</v>
          </cell>
          <cell r="B213">
            <v>306</v>
          </cell>
          <cell r="C213" t="str">
            <v>Radiology</v>
          </cell>
          <cell r="D213" t="str">
            <v>NA</v>
          </cell>
          <cell r="F213" t="str">
            <v>Tam</v>
          </cell>
          <cell r="G213" t="str">
            <v>MSP</v>
          </cell>
          <cell r="I213">
            <v>10360644</v>
          </cell>
          <cell r="J213" t="e">
            <v>#N/A</v>
          </cell>
          <cell r="K213" t="str">
            <v>Bradley, William</v>
          </cell>
          <cell r="L213" t="str">
            <v>Bradley</v>
          </cell>
          <cell r="M213" t="str">
            <v>William</v>
          </cell>
          <cell r="N213">
            <v>44013</v>
          </cell>
          <cell r="O213">
            <v>44377</v>
          </cell>
          <cell r="P213" t="str">
            <v>0772</v>
          </cell>
          <cell r="Q213" t="str">
            <v>MSP</v>
          </cell>
          <cell r="R213">
            <v>40733423</v>
          </cell>
          <cell r="S213" t="e">
            <v>#REF!</v>
          </cell>
          <cell r="T213" t="str">
            <v/>
          </cell>
          <cell r="U213" t="str">
            <v>NA</v>
          </cell>
          <cell r="W213">
            <v>177500</v>
          </cell>
          <cell r="X213">
            <v>0.2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177500</v>
          </cell>
          <cell r="AD213">
            <v>0</v>
          </cell>
          <cell r="AE213">
            <v>0</v>
          </cell>
          <cell r="AF213">
            <v>177500</v>
          </cell>
          <cell r="AG213">
            <v>177500</v>
          </cell>
          <cell r="AH213">
            <v>0.2</v>
          </cell>
          <cell r="AI213">
            <v>35500</v>
          </cell>
          <cell r="AJ213">
            <v>0</v>
          </cell>
          <cell r="AK213"/>
          <cell r="AL213"/>
          <cell r="AO213"/>
          <cell r="AP213"/>
          <cell r="AQ213"/>
          <cell r="AS213">
            <v>35500</v>
          </cell>
          <cell r="AT213">
            <v>44013</v>
          </cell>
          <cell r="AU213">
            <v>44377</v>
          </cell>
          <cell r="AV213" t="str">
            <v>MSP with PNZ and PSZ</v>
          </cell>
          <cell r="AW213">
            <v>43990</v>
          </cell>
          <cell r="BC213" t="str">
            <v>ARC0275248</v>
          </cell>
          <cell r="BD213" t="str">
            <v>N</v>
          </cell>
          <cell r="BF213" t="str">
            <v>Y</v>
          </cell>
          <cell r="BG213" t="str">
            <v>Sub 2</v>
          </cell>
          <cell r="BH213" t="str">
            <v>wbradley@ucsd.edu</v>
          </cell>
          <cell r="BJ213">
            <v>0</v>
          </cell>
          <cell r="BL213">
            <v>85.009578544061299</v>
          </cell>
          <cell r="BM213">
            <v>0</v>
          </cell>
          <cell r="BN213">
            <v>0</v>
          </cell>
          <cell r="BO213">
            <v>0</v>
          </cell>
        </row>
        <row r="214">
          <cell r="A214">
            <v>2021</v>
          </cell>
          <cell r="B214">
            <v>306</v>
          </cell>
          <cell r="C214" t="str">
            <v>Radiology</v>
          </cell>
          <cell r="D214" t="str">
            <v>NA</v>
          </cell>
          <cell r="F214" t="str">
            <v>Tam</v>
          </cell>
          <cell r="G214" t="str">
            <v>MSP</v>
          </cell>
          <cell r="I214">
            <v>10360684</v>
          </cell>
          <cell r="J214" t="e">
            <v>#N/A</v>
          </cell>
          <cell r="K214" t="str">
            <v>Gioioso, Valeria</v>
          </cell>
          <cell r="L214" t="str">
            <v>Gioioso</v>
          </cell>
          <cell r="M214" t="str">
            <v>Valeria</v>
          </cell>
          <cell r="N214">
            <v>44013</v>
          </cell>
          <cell r="O214">
            <v>44377</v>
          </cell>
          <cell r="P214" t="str">
            <v>0772</v>
          </cell>
          <cell r="Q214" t="str">
            <v>MSP</v>
          </cell>
          <cell r="R214">
            <v>40733575</v>
          </cell>
          <cell r="S214" t="e">
            <v>#REF!</v>
          </cell>
          <cell r="T214" t="str">
            <v/>
          </cell>
          <cell r="U214" t="str">
            <v>NA</v>
          </cell>
          <cell r="W214">
            <v>91900</v>
          </cell>
          <cell r="X214">
            <v>0.2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91900</v>
          </cell>
          <cell r="AD214">
            <v>0</v>
          </cell>
          <cell r="AE214">
            <v>0</v>
          </cell>
          <cell r="AF214">
            <v>91900</v>
          </cell>
          <cell r="AG214">
            <v>91900</v>
          </cell>
          <cell r="AH214">
            <v>0.2</v>
          </cell>
          <cell r="AI214">
            <v>18380</v>
          </cell>
          <cell r="AJ214">
            <v>0</v>
          </cell>
          <cell r="AK214"/>
          <cell r="AL214"/>
          <cell r="AO214"/>
          <cell r="AP214"/>
          <cell r="AQ214"/>
          <cell r="AS214">
            <v>18380</v>
          </cell>
          <cell r="AT214">
            <v>44013</v>
          </cell>
          <cell r="AU214">
            <v>44377</v>
          </cell>
          <cell r="AV214" t="str">
            <v>MSP with PNZ only</v>
          </cell>
          <cell r="AW214">
            <v>43994</v>
          </cell>
          <cell r="BC214" t="str">
            <v>ARC0282427</v>
          </cell>
          <cell r="BD214" t="str">
            <v>N</v>
          </cell>
          <cell r="BF214" t="str">
            <v>Y</v>
          </cell>
          <cell r="BG214" t="str">
            <v>GME</v>
          </cell>
          <cell r="BH214" t="str">
            <v>vgioioso@ucsd.edu</v>
          </cell>
          <cell r="BJ214">
            <v>0</v>
          </cell>
          <cell r="BL214">
            <v>44.013409961685824</v>
          </cell>
          <cell r="BM214">
            <v>0</v>
          </cell>
          <cell r="BO214"/>
        </row>
        <row r="215">
          <cell r="A215">
            <v>2021</v>
          </cell>
          <cell r="B215">
            <v>306</v>
          </cell>
          <cell r="C215" t="str">
            <v>Radiology</v>
          </cell>
          <cell r="D215" t="str">
            <v>NA</v>
          </cell>
          <cell r="F215" t="str">
            <v>Tam</v>
          </cell>
          <cell r="G215" t="str">
            <v>MSP</v>
          </cell>
          <cell r="H215" t="str">
            <v>Inactive</v>
          </cell>
          <cell r="I215">
            <v>10360686</v>
          </cell>
          <cell r="J215" t="e">
            <v>#N/A</v>
          </cell>
          <cell r="K215" t="str">
            <v>Grissom, Murray James</v>
          </cell>
          <cell r="L215" t="str">
            <v>Grissom</v>
          </cell>
          <cell r="M215" t="str">
            <v>Murray James</v>
          </cell>
          <cell r="N215">
            <v>44013</v>
          </cell>
          <cell r="O215">
            <v>44377</v>
          </cell>
          <cell r="P215" t="str">
            <v>0772</v>
          </cell>
          <cell r="Q215" t="str">
            <v>MSP</v>
          </cell>
          <cell r="R215">
            <v>40733427</v>
          </cell>
          <cell r="S215" t="e">
            <v>#REF!</v>
          </cell>
          <cell r="T215" t="str">
            <v/>
          </cell>
          <cell r="U215" t="str">
            <v>NA</v>
          </cell>
          <cell r="W215">
            <v>177500</v>
          </cell>
          <cell r="X215">
            <v>0.2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177500</v>
          </cell>
          <cell r="AD215">
            <v>0</v>
          </cell>
          <cell r="AE215">
            <v>0</v>
          </cell>
          <cell r="AF215">
            <v>177500</v>
          </cell>
          <cell r="AG215">
            <v>177500</v>
          </cell>
          <cell r="AH215">
            <v>0.2</v>
          </cell>
          <cell r="AI215">
            <v>35500</v>
          </cell>
          <cell r="AJ215">
            <v>0</v>
          </cell>
          <cell r="AK215"/>
          <cell r="AL215"/>
          <cell r="AO215"/>
          <cell r="AP215"/>
          <cell r="AQ215"/>
          <cell r="AS215">
            <v>35500</v>
          </cell>
          <cell r="AT215">
            <v>44013</v>
          </cell>
          <cell r="AU215">
            <v>44377</v>
          </cell>
          <cell r="AV215" t="str">
            <v>MSP with PNZ and PSZ</v>
          </cell>
          <cell r="AW215">
            <v>43903</v>
          </cell>
          <cell r="BC215" t="str">
            <v>ARC0275379 - pending Paypath actions from CT (New MSP appt)</v>
          </cell>
          <cell r="BD215" t="str">
            <v>N</v>
          </cell>
          <cell r="BF215" t="str">
            <v>Y</v>
          </cell>
          <cell r="BG215" t="str">
            <v>Sub 2</v>
          </cell>
          <cell r="BH215" t="str">
            <v>mjgrissom@ucsd.edu</v>
          </cell>
          <cell r="BI215" t="str">
            <v>Zs only, no Ecotime set up</v>
          </cell>
          <cell r="BJ215">
            <v>0</v>
          </cell>
          <cell r="BK215">
            <v>30604</v>
          </cell>
          <cell r="BL215">
            <v>85.009578544061299</v>
          </cell>
          <cell r="BM215">
            <v>0</v>
          </cell>
          <cell r="BN215">
            <v>0</v>
          </cell>
          <cell r="BO215">
            <v>0</v>
          </cell>
        </row>
        <row r="216">
          <cell r="A216">
            <v>2021</v>
          </cell>
          <cell r="B216">
            <v>306</v>
          </cell>
          <cell r="C216" t="str">
            <v>Radiology</v>
          </cell>
          <cell r="D216" t="str">
            <v>NA</v>
          </cell>
          <cell r="F216" t="str">
            <v>Tam</v>
          </cell>
          <cell r="G216" t="str">
            <v>MSP</v>
          </cell>
          <cell r="I216">
            <v>10360702</v>
          </cell>
          <cell r="J216" t="e">
            <v>#N/A</v>
          </cell>
          <cell r="K216" t="str">
            <v>Jazbeh, Sammer</v>
          </cell>
          <cell r="L216" t="str">
            <v>Jazbeh</v>
          </cell>
          <cell r="M216" t="str">
            <v>Sammer</v>
          </cell>
          <cell r="N216">
            <v>44013</v>
          </cell>
          <cell r="O216">
            <v>44377</v>
          </cell>
          <cell r="P216" t="str">
            <v>0772</v>
          </cell>
          <cell r="Q216" t="str">
            <v>MSP</v>
          </cell>
          <cell r="R216">
            <v>40733611</v>
          </cell>
          <cell r="S216" t="e">
            <v>#REF!</v>
          </cell>
          <cell r="T216" t="str">
            <v/>
          </cell>
          <cell r="U216" t="str">
            <v>NA</v>
          </cell>
          <cell r="W216">
            <v>177500</v>
          </cell>
          <cell r="X216">
            <v>0.2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177500</v>
          </cell>
          <cell r="AD216">
            <v>0</v>
          </cell>
          <cell r="AE216">
            <v>0</v>
          </cell>
          <cell r="AF216">
            <v>177500</v>
          </cell>
          <cell r="AG216">
            <v>177500</v>
          </cell>
          <cell r="AH216">
            <v>0.2</v>
          </cell>
          <cell r="AI216">
            <v>35500</v>
          </cell>
          <cell r="AJ216">
            <v>0</v>
          </cell>
          <cell r="AK216"/>
          <cell r="AL216"/>
          <cell r="AO216"/>
          <cell r="AP216"/>
          <cell r="AQ216"/>
          <cell r="AS216">
            <v>35500</v>
          </cell>
          <cell r="AT216">
            <v>44013</v>
          </cell>
          <cell r="AU216">
            <v>44377</v>
          </cell>
          <cell r="AV216" t="str">
            <v>MSP with PNZ and PSZ</v>
          </cell>
          <cell r="AW216">
            <v>43984</v>
          </cell>
          <cell r="BD216" t="str">
            <v>N</v>
          </cell>
          <cell r="BF216" t="str">
            <v>Y</v>
          </cell>
          <cell r="BG216" t="str">
            <v>Sub 2</v>
          </cell>
          <cell r="BH216" t="str">
            <v>sjazbeh@ucsd.edu</v>
          </cell>
          <cell r="BJ216">
            <v>0</v>
          </cell>
          <cell r="BL216">
            <v>85.009578544061299</v>
          </cell>
          <cell r="BM216">
            <v>0</v>
          </cell>
          <cell r="BN216">
            <v>0</v>
          </cell>
          <cell r="BO216">
            <v>0</v>
          </cell>
        </row>
        <row r="217">
          <cell r="A217">
            <v>2021</v>
          </cell>
          <cell r="B217">
            <v>306</v>
          </cell>
          <cell r="C217" t="str">
            <v>Radiology</v>
          </cell>
          <cell r="D217" t="str">
            <v>NA</v>
          </cell>
          <cell r="F217" t="str">
            <v>Tam</v>
          </cell>
          <cell r="G217" t="str">
            <v>MSP</v>
          </cell>
          <cell r="I217">
            <v>10360711</v>
          </cell>
          <cell r="J217" t="e">
            <v>#N/A</v>
          </cell>
          <cell r="K217" t="str">
            <v>Koellhoffer, Edward</v>
          </cell>
          <cell r="L217" t="str">
            <v>Koellhoffer</v>
          </cell>
          <cell r="M217" t="str">
            <v>Edward</v>
          </cell>
          <cell r="N217">
            <v>44013</v>
          </cell>
          <cell r="O217">
            <v>44377</v>
          </cell>
          <cell r="P217" t="str">
            <v>0772</v>
          </cell>
          <cell r="Q217" t="str">
            <v>MSP</v>
          </cell>
          <cell r="R217">
            <v>40733995</v>
          </cell>
          <cell r="S217" t="e">
            <v>#REF!</v>
          </cell>
          <cell r="T217" t="str">
            <v/>
          </cell>
          <cell r="U217" t="str">
            <v>NA</v>
          </cell>
          <cell r="W217">
            <v>91900</v>
          </cell>
          <cell r="X217">
            <v>0.2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91900</v>
          </cell>
          <cell r="AD217">
            <v>0</v>
          </cell>
          <cell r="AE217">
            <v>0</v>
          </cell>
          <cell r="AF217">
            <v>91900</v>
          </cell>
          <cell r="AG217">
            <v>91900</v>
          </cell>
          <cell r="AH217">
            <v>0.2</v>
          </cell>
          <cell r="AI217">
            <v>18380</v>
          </cell>
          <cell r="AJ217">
            <v>0</v>
          </cell>
          <cell r="AK217"/>
          <cell r="AL217"/>
          <cell r="AO217"/>
          <cell r="AP217"/>
          <cell r="AQ217"/>
          <cell r="AS217">
            <v>18380</v>
          </cell>
          <cell r="AT217">
            <v>44013</v>
          </cell>
          <cell r="AU217">
            <v>44377</v>
          </cell>
          <cell r="AV217" t="str">
            <v>MSP with PSZ only</v>
          </cell>
          <cell r="AW217">
            <v>44005</v>
          </cell>
          <cell r="BC217" t="str">
            <v>ARC0282431</v>
          </cell>
          <cell r="BD217" t="str">
            <v>N</v>
          </cell>
          <cell r="BF217" t="str">
            <v>Y</v>
          </cell>
          <cell r="BG217" t="str">
            <v>Sub 2</v>
          </cell>
          <cell r="BH217" t="str">
            <v>ekoellhoffer@ucsd.edu</v>
          </cell>
          <cell r="BJ217">
            <v>0</v>
          </cell>
          <cell r="BL217">
            <v>44.013409961685824</v>
          </cell>
          <cell r="BM217">
            <v>0</v>
          </cell>
          <cell r="BN217">
            <v>0</v>
          </cell>
          <cell r="BO217">
            <v>0</v>
          </cell>
        </row>
        <row r="218">
          <cell r="A218">
            <v>2021</v>
          </cell>
          <cell r="B218">
            <v>306</v>
          </cell>
          <cell r="C218" t="str">
            <v>Radiology</v>
          </cell>
          <cell r="D218" t="str">
            <v>NA</v>
          </cell>
          <cell r="F218" t="str">
            <v>Tam</v>
          </cell>
          <cell r="G218" t="str">
            <v>MSP</v>
          </cell>
          <cell r="I218">
            <v>10360713</v>
          </cell>
          <cell r="J218" t="e">
            <v>#N/A</v>
          </cell>
          <cell r="K218" t="str">
            <v>Aly, Nour</v>
          </cell>
          <cell r="L218" t="str">
            <v>Aly</v>
          </cell>
          <cell r="M218" t="str">
            <v>Nour</v>
          </cell>
          <cell r="N218">
            <v>44013</v>
          </cell>
          <cell r="O218">
            <v>44377</v>
          </cell>
          <cell r="P218" t="str">
            <v>0772</v>
          </cell>
          <cell r="Q218" t="str">
            <v>MSP</v>
          </cell>
          <cell r="R218">
            <v>40733401</v>
          </cell>
          <cell r="S218" t="e">
            <v>#REF!</v>
          </cell>
          <cell r="T218" t="str">
            <v/>
          </cell>
          <cell r="U218" t="str">
            <v>NA</v>
          </cell>
          <cell r="W218">
            <v>91900</v>
          </cell>
          <cell r="X218">
            <v>0.2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91900</v>
          </cell>
          <cell r="AD218">
            <v>0</v>
          </cell>
          <cell r="AE218">
            <v>0</v>
          </cell>
          <cell r="AF218">
            <v>91900</v>
          </cell>
          <cell r="AG218">
            <v>91900</v>
          </cell>
          <cell r="AH218">
            <v>0.2</v>
          </cell>
          <cell r="AI218">
            <v>18380</v>
          </cell>
          <cell r="AJ218">
            <v>0</v>
          </cell>
          <cell r="AK218"/>
          <cell r="AL218"/>
          <cell r="AO218"/>
          <cell r="AP218"/>
          <cell r="AQ218"/>
          <cell r="AS218">
            <v>18380</v>
          </cell>
          <cell r="AT218">
            <v>44013</v>
          </cell>
          <cell r="AU218">
            <v>44377</v>
          </cell>
          <cell r="AV218" t="str">
            <v>MSP with PNZ only</v>
          </cell>
          <cell r="AW218">
            <v>43910</v>
          </cell>
          <cell r="BC218" t="str">
            <v>ARC0275259 (GME = PNZ payment)</v>
          </cell>
          <cell r="BD218" t="str">
            <v>N</v>
          </cell>
          <cell r="BF218" t="str">
            <v>Y</v>
          </cell>
          <cell r="BG218" t="str">
            <v>GME</v>
          </cell>
          <cell r="BH218" t="str">
            <v>ntaly@health.ucsd.edu</v>
          </cell>
          <cell r="BJ218">
            <v>0</v>
          </cell>
          <cell r="BL218">
            <v>44.013409961685824</v>
          </cell>
          <cell r="BM218">
            <v>0</v>
          </cell>
          <cell r="BO218"/>
        </row>
        <row r="219">
          <cell r="A219">
            <v>2021</v>
          </cell>
          <cell r="B219">
            <v>306</v>
          </cell>
          <cell r="C219" t="str">
            <v>Radiology</v>
          </cell>
          <cell r="D219" t="str">
            <v>NA</v>
          </cell>
          <cell r="F219" t="str">
            <v>Tam</v>
          </cell>
          <cell r="G219" t="str">
            <v>MSP</v>
          </cell>
          <cell r="I219">
            <v>10360718</v>
          </cell>
          <cell r="J219" t="e">
            <v>#N/A</v>
          </cell>
          <cell r="K219" t="str">
            <v>Ghani, Mansur</v>
          </cell>
          <cell r="L219" t="str">
            <v>Ghani</v>
          </cell>
          <cell r="M219" t="str">
            <v>Mansur</v>
          </cell>
          <cell r="N219">
            <v>44013</v>
          </cell>
          <cell r="O219">
            <v>44377</v>
          </cell>
          <cell r="P219" t="str">
            <v>0772</v>
          </cell>
          <cell r="Q219" t="str">
            <v>MSP</v>
          </cell>
          <cell r="R219">
            <v>40733952</v>
          </cell>
          <cell r="S219" t="e">
            <v>#REF!</v>
          </cell>
          <cell r="T219" t="str">
            <v/>
          </cell>
          <cell r="U219" t="str">
            <v>NA</v>
          </cell>
          <cell r="W219">
            <v>91900</v>
          </cell>
          <cell r="X219">
            <v>0.2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91900</v>
          </cell>
          <cell r="AD219">
            <v>0</v>
          </cell>
          <cell r="AE219">
            <v>0</v>
          </cell>
          <cell r="AF219">
            <v>91900</v>
          </cell>
          <cell r="AG219">
            <v>91900</v>
          </cell>
          <cell r="AH219">
            <v>0.2</v>
          </cell>
          <cell r="AI219">
            <v>18380</v>
          </cell>
          <cell r="AJ219">
            <v>0</v>
          </cell>
          <cell r="AK219"/>
          <cell r="AL219"/>
          <cell r="AO219"/>
          <cell r="AP219"/>
          <cell r="AQ219"/>
          <cell r="AS219">
            <v>18380</v>
          </cell>
          <cell r="AT219">
            <v>44013</v>
          </cell>
          <cell r="AU219">
            <v>44377</v>
          </cell>
          <cell r="AV219" t="str">
            <v>MSP with PSZ only</v>
          </cell>
          <cell r="AW219">
            <v>43993</v>
          </cell>
          <cell r="BC219" t="str">
            <v>ARC0282430</v>
          </cell>
          <cell r="BD219" t="str">
            <v>N</v>
          </cell>
          <cell r="BF219" t="str">
            <v>Y</v>
          </cell>
          <cell r="BG219" t="str">
            <v>Sub 2</v>
          </cell>
          <cell r="BH219" t="str">
            <v>maghani@ucsd.edu</v>
          </cell>
          <cell r="BJ219">
            <v>0</v>
          </cell>
          <cell r="BL219">
            <v>44.013409961685824</v>
          </cell>
          <cell r="BM219">
            <v>0</v>
          </cell>
          <cell r="BN219">
            <v>0</v>
          </cell>
          <cell r="BO219">
            <v>0</v>
          </cell>
        </row>
        <row r="220">
          <cell r="A220">
            <v>2021</v>
          </cell>
          <cell r="B220">
            <v>306</v>
          </cell>
          <cell r="C220" t="str">
            <v>Radiology</v>
          </cell>
          <cell r="D220" t="str">
            <v>NA</v>
          </cell>
          <cell r="F220" t="str">
            <v>Tam</v>
          </cell>
          <cell r="G220" t="str">
            <v>MSP</v>
          </cell>
          <cell r="I220">
            <v>10360734</v>
          </cell>
          <cell r="J220" t="e">
            <v>#N/A</v>
          </cell>
          <cell r="K220" t="str">
            <v>Mcnamee, Cairine</v>
          </cell>
          <cell r="L220" t="str">
            <v>Mcnamee</v>
          </cell>
          <cell r="M220" t="str">
            <v>Cairine</v>
          </cell>
          <cell r="N220">
            <v>44013</v>
          </cell>
          <cell r="O220">
            <v>44377</v>
          </cell>
          <cell r="P220" t="str">
            <v>0772</v>
          </cell>
          <cell r="Q220" t="str">
            <v>MSP</v>
          </cell>
          <cell r="R220">
            <v>40733417</v>
          </cell>
          <cell r="S220" t="e">
            <v>#REF!</v>
          </cell>
          <cell r="T220" t="str">
            <v/>
          </cell>
          <cell r="U220" t="str">
            <v>NA</v>
          </cell>
          <cell r="W220">
            <v>177500</v>
          </cell>
          <cell r="X220">
            <v>0.2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177500</v>
          </cell>
          <cell r="AD220">
            <v>0</v>
          </cell>
          <cell r="AE220">
            <v>0</v>
          </cell>
          <cell r="AF220">
            <v>177500</v>
          </cell>
          <cell r="AG220">
            <v>177500</v>
          </cell>
          <cell r="AH220">
            <v>0.2</v>
          </cell>
          <cell r="AI220">
            <v>35500</v>
          </cell>
          <cell r="AJ220">
            <v>0</v>
          </cell>
          <cell r="AK220"/>
          <cell r="AL220"/>
          <cell r="AO220"/>
          <cell r="AP220"/>
          <cell r="AQ220"/>
          <cell r="AS220">
            <v>35500</v>
          </cell>
          <cell r="AT220">
            <v>44013</v>
          </cell>
          <cell r="AU220">
            <v>44377</v>
          </cell>
          <cell r="AV220" t="str">
            <v>MSP with PNZ and PSZ</v>
          </cell>
          <cell r="AW220">
            <v>43990</v>
          </cell>
          <cell r="BD220" t="str">
            <v>N</v>
          </cell>
          <cell r="BF220" t="str">
            <v>Y</v>
          </cell>
          <cell r="BG220" t="str">
            <v>Sub 2</v>
          </cell>
          <cell r="BH220" t="str">
            <v>cmcnamee@ucsd.edu</v>
          </cell>
          <cell r="BJ220">
            <v>0</v>
          </cell>
          <cell r="BL220">
            <v>85.009578544061299</v>
          </cell>
          <cell r="BM220">
            <v>0</v>
          </cell>
          <cell r="BN220">
            <v>0</v>
          </cell>
          <cell r="BO220">
            <v>0</v>
          </cell>
        </row>
        <row r="221">
          <cell r="A221">
            <v>2021</v>
          </cell>
          <cell r="B221">
            <v>306</v>
          </cell>
          <cell r="C221" t="str">
            <v>Radiology</v>
          </cell>
          <cell r="D221" t="str">
            <v>NA</v>
          </cell>
          <cell r="F221" t="str">
            <v>Tam</v>
          </cell>
          <cell r="G221" t="str">
            <v>MSP</v>
          </cell>
          <cell r="I221">
            <v>10360757</v>
          </cell>
          <cell r="J221" t="e">
            <v>#N/A</v>
          </cell>
          <cell r="K221" t="str">
            <v>Pare, Christopher</v>
          </cell>
          <cell r="L221" t="str">
            <v>Pare</v>
          </cell>
          <cell r="M221" t="str">
            <v>Christopher</v>
          </cell>
          <cell r="N221">
            <v>44013</v>
          </cell>
          <cell r="O221">
            <v>44377</v>
          </cell>
          <cell r="P221" t="str">
            <v>0772</v>
          </cell>
          <cell r="Q221" t="str">
            <v>MSP</v>
          </cell>
          <cell r="R221">
            <v>40733426</v>
          </cell>
          <cell r="S221" t="e">
            <v>#REF!</v>
          </cell>
          <cell r="T221" t="str">
            <v/>
          </cell>
          <cell r="U221" t="str">
            <v>NA</v>
          </cell>
          <cell r="W221">
            <v>177500</v>
          </cell>
          <cell r="X221">
            <v>0.2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177500</v>
          </cell>
          <cell r="AD221">
            <v>0</v>
          </cell>
          <cell r="AE221">
            <v>0</v>
          </cell>
          <cell r="AF221">
            <v>177500</v>
          </cell>
          <cell r="AG221">
            <v>177500</v>
          </cell>
          <cell r="AH221">
            <v>0.2</v>
          </cell>
          <cell r="AI221">
            <v>35500</v>
          </cell>
          <cell r="AJ221">
            <v>0</v>
          </cell>
          <cell r="AK221"/>
          <cell r="AL221"/>
          <cell r="AO221"/>
          <cell r="AP221"/>
          <cell r="AQ221"/>
          <cell r="AS221">
            <v>35500</v>
          </cell>
          <cell r="AT221">
            <v>44013</v>
          </cell>
          <cell r="AU221">
            <v>44377</v>
          </cell>
          <cell r="AV221" t="str">
            <v>MSP with PNZ and PSZ</v>
          </cell>
          <cell r="AW221">
            <v>43990</v>
          </cell>
          <cell r="AX221" t="str">
            <v>Tam, S.</v>
          </cell>
          <cell r="BD221" t="str">
            <v>N</v>
          </cell>
          <cell r="BF221" t="str">
            <v>Y</v>
          </cell>
          <cell r="BG221" t="str">
            <v>Sub 2</v>
          </cell>
          <cell r="BH221" t="str">
            <v>cpare@ucsd.edu</v>
          </cell>
          <cell r="BJ221">
            <v>0</v>
          </cell>
          <cell r="BL221">
            <v>85.009578544061299</v>
          </cell>
          <cell r="BM221">
            <v>0</v>
          </cell>
          <cell r="BN221">
            <v>40</v>
          </cell>
          <cell r="BO221">
            <v>0</v>
          </cell>
        </row>
        <row r="222">
          <cell r="A222">
            <v>2021</v>
          </cell>
          <cell r="B222">
            <v>306</v>
          </cell>
          <cell r="C222" t="str">
            <v>Radiology</v>
          </cell>
          <cell r="D222" t="str">
            <v>NA</v>
          </cell>
          <cell r="F222" t="str">
            <v>Tam</v>
          </cell>
          <cell r="G222" t="str">
            <v>MSP</v>
          </cell>
          <cell r="I222">
            <v>10360760</v>
          </cell>
          <cell r="J222" t="e">
            <v>#N/A</v>
          </cell>
          <cell r="K222" t="str">
            <v>Penticuff, Ryan</v>
          </cell>
          <cell r="L222" t="str">
            <v>Penticuff</v>
          </cell>
          <cell r="M222" t="str">
            <v>Ryan</v>
          </cell>
          <cell r="N222">
            <v>44013</v>
          </cell>
          <cell r="O222">
            <v>44377</v>
          </cell>
          <cell r="P222" t="str">
            <v>0772</v>
          </cell>
          <cell r="Q222" t="str">
            <v>MSP</v>
          </cell>
          <cell r="R222">
            <v>40733420</v>
          </cell>
          <cell r="S222" t="e">
            <v>#REF!</v>
          </cell>
          <cell r="T222" t="str">
            <v/>
          </cell>
          <cell r="U222" t="str">
            <v>NA</v>
          </cell>
          <cell r="W222">
            <v>177500</v>
          </cell>
          <cell r="X222">
            <v>0.2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177500</v>
          </cell>
          <cell r="AD222">
            <v>0</v>
          </cell>
          <cell r="AE222">
            <v>0</v>
          </cell>
          <cell r="AF222">
            <v>177500</v>
          </cell>
          <cell r="AG222">
            <v>177500</v>
          </cell>
          <cell r="AH222">
            <v>0.2</v>
          </cell>
          <cell r="AI222">
            <v>35500</v>
          </cell>
          <cell r="AJ222">
            <v>0</v>
          </cell>
          <cell r="AK222"/>
          <cell r="AL222"/>
          <cell r="AO222"/>
          <cell r="AP222"/>
          <cell r="AQ222"/>
          <cell r="AS222">
            <v>35500</v>
          </cell>
          <cell r="AT222">
            <v>44013</v>
          </cell>
          <cell r="AU222">
            <v>44377</v>
          </cell>
          <cell r="AV222" t="str">
            <v>MSP with PNZ and PSZ</v>
          </cell>
          <cell r="AW222">
            <v>43991</v>
          </cell>
          <cell r="AX222" t="str">
            <v>Tam, S.</v>
          </cell>
          <cell r="BC222" t="str">
            <v>ARC0275381</v>
          </cell>
          <cell r="BD222" t="str">
            <v>N</v>
          </cell>
          <cell r="BF222" t="str">
            <v>Y</v>
          </cell>
          <cell r="BG222" t="str">
            <v>Sub 2</v>
          </cell>
          <cell r="BH222" t="str">
            <v>rpenticuff@ucsd.edu</v>
          </cell>
          <cell r="BJ222">
            <v>0</v>
          </cell>
          <cell r="BL222">
            <v>85.009578544061299</v>
          </cell>
          <cell r="BM222">
            <v>0</v>
          </cell>
          <cell r="BN222">
            <v>0</v>
          </cell>
          <cell r="BO222">
            <v>0</v>
          </cell>
        </row>
        <row r="223">
          <cell r="A223">
            <v>2021</v>
          </cell>
          <cell r="B223">
            <v>306</v>
          </cell>
          <cell r="C223" t="str">
            <v>Radiology</v>
          </cell>
          <cell r="D223" t="str">
            <v>NA</v>
          </cell>
          <cell r="F223" t="str">
            <v>Tam</v>
          </cell>
          <cell r="G223" t="str">
            <v>MSP</v>
          </cell>
          <cell r="H223" t="str">
            <v>Active</v>
          </cell>
          <cell r="I223">
            <v>10360928</v>
          </cell>
          <cell r="J223" t="e">
            <v>#N/A</v>
          </cell>
          <cell r="K223" t="str">
            <v>Liu, Michael Y</v>
          </cell>
          <cell r="L223" t="str">
            <v>Liu</v>
          </cell>
          <cell r="M223" t="str">
            <v>Michael</v>
          </cell>
          <cell r="N223">
            <v>44013</v>
          </cell>
          <cell r="O223">
            <v>44377</v>
          </cell>
          <cell r="P223" t="str">
            <v>0772</v>
          </cell>
          <cell r="Q223" t="str">
            <v>MSP</v>
          </cell>
          <cell r="R223">
            <v>40642676</v>
          </cell>
          <cell r="S223" t="e">
            <v>#REF!</v>
          </cell>
          <cell r="T223" t="str">
            <v/>
          </cell>
          <cell r="U223" t="str">
            <v>NA</v>
          </cell>
          <cell r="W223">
            <v>91900</v>
          </cell>
          <cell r="X223">
            <v>0.2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91900</v>
          </cell>
          <cell r="AD223">
            <v>0</v>
          </cell>
          <cell r="AE223">
            <v>0</v>
          </cell>
          <cell r="AF223">
            <v>91900</v>
          </cell>
          <cell r="AG223">
            <v>91900</v>
          </cell>
          <cell r="AH223">
            <v>0.2</v>
          </cell>
          <cell r="AI223">
            <v>18380</v>
          </cell>
          <cell r="AJ223">
            <v>0</v>
          </cell>
          <cell r="AK223"/>
          <cell r="AL223"/>
          <cell r="AO223"/>
          <cell r="AP223"/>
          <cell r="AQ223"/>
          <cell r="AS223">
            <v>18380</v>
          </cell>
          <cell r="AT223">
            <v>44013</v>
          </cell>
          <cell r="AU223">
            <v>44377</v>
          </cell>
          <cell r="AV223" t="str">
            <v>MSP with PNZ only</v>
          </cell>
          <cell r="AW223">
            <v>44001</v>
          </cell>
          <cell r="BC223" t="str">
            <v>ARC0273385 - extension only</v>
          </cell>
          <cell r="BD223" t="str">
            <v>X</v>
          </cell>
          <cell r="BF223" t="str">
            <v>Y</v>
          </cell>
          <cell r="BG223" t="str">
            <v>GME</v>
          </cell>
          <cell r="BH223" t="str">
            <v>myl001@ucsd.edu</v>
          </cell>
          <cell r="BJ223">
            <v>0</v>
          </cell>
          <cell r="BK223">
            <v>30600</v>
          </cell>
          <cell r="BL223">
            <v>44.013409961685824</v>
          </cell>
          <cell r="BM223">
            <v>0</v>
          </cell>
          <cell r="BO223"/>
        </row>
        <row r="224">
          <cell r="A224">
            <v>2021</v>
          </cell>
          <cell r="B224">
            <v>306</v>
          </cell>
          <cell r="C224" t="str">
            <v>Radiology</v>
          </cell>
          <cell r="D224" t="str">
            <v>NA</v>
          </cell>
          <cell r="F224" t="str">
            <v>Tam</v>
          </cell>
          <cell r="G224" t="str">
            <v>MSP</v>
          </cell>
          <cell r="H224" t="str">
            <v>Active</v>
          </cell>
          <cell r="I224">
            <v>10360940</v>
          </cell>
          <cell r="J224" t="e">
            <v>#N/A</v>
          </cell>
          <cell r="K224" t="str">
            <v>Chen, James</v>
          </cell>
          <cell r="L224" t="str">
            <v>Chen</v>
          </cell>
          <cell r="M224" t="str">
            <v>James</v>
          </cell>
          <cell r="N224">
            <v>44013</v>
          </cell>
          <cell r="O224">
            <v>44377</v>
          </cell>
          <cell r="P224" t="str">
            <v>0770</v>
          </cell>
          <cell r="Q224" t="str">
            <v>MSP</v>
          </cell>
          <cell r="R224">
            <v>40642684</v>
          </cell>
          <cell r="S224" t="e">
            <v>#REF!</v>
          </cell>
          <cell r="T224" t="str">
            <v/>
          </cell>
          <cell r="U224" t="str">
            <v>NA</v>
          </cell>
          <cell r="W224">
            <v>147622</v>
          </cell>
          <cell r="X224">
            <v>0.2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147622</v>
          </cell>
          <cell r="AD224">
            <v>63266</v>
          </cell>
          <cell r="AE224">
            <v>0</v>
          </cell>
          <cell r="AF224">
            <v>210888</v>
          </cell>
          <cell r="AG224">
            <v>210888</v>
          </cell>
          <cell r="AH224">
            <v>0.2</v>
          </cell>
          <cell r="AI224">
            <v>42177.600000000006</v>
          </cell>
          <cell r="AJ224">
            <v>0</v>
          </cell>
          <cell r="AK224">
            <v>43739</v>
          </cell>
          <cell r="AL224">
            <v>65381</v>
          </cell>
          <cell r="AM224" t="str">
            <v>00/06</v>
          </cell>
          <cell r="AN224">
            <v>8</v>
          </cell>
          <cell r="AO224">
            <v>122318</v>
          </cell>
          <cell r="AP224">
            <v>195103</v>
          </cell>
          <cell r="AQ224">
            <v>317421</v>
          </cell>
          <cell r="AS224">
            <v>359598.6</v>
          </cell>
          <cell r="AT224">
            <v>44013</v>
          </cell>
          <cell r="AU224">
            <v>44377</v>
          </cell>
          <cell r="AV224" t="str">
            <v>MSP with PSZ only</v>
          </cell>
          <cell r="AW224">
            <v>43976</v>
          </cell>
          <cell r="AX224" t="str">
            <v>Tam, S.</v>
          </cell>
          <cell r="BC224" t="str">
            <v>ARC0273525 Grade D</v>
          </cell>
          <cell r="BD224" t="str">
            <v>D</v>
          </cell>
          <cell r="BF224" t="str">
            <v>Y</v>
          </cell>
          <cell r="BG224" t="str">
            <v>Sub 2</v>
          </cell>
          <cell r="BH224" t="str">
            <v>jyc042@ucsd.edu</v>
          </cell>
          <cell r="BJ224">
            <v>0</v>
          </cell>
          <cell r="BK224">
            <v>30620</v>
          </cell>
          <cell r="BL224">
            <v>70.700191570881231</v>
          </cell>
          <cell r="BM224">
            <v>30.299808429118773</v>
          </cell>
          <cell r="BN224">
            <v>0</v>
          </cell>
          <cell r="BO224">
            <v>0</v>
          </cell>
        </row>
        <row r="225">
          <cell r="A225">
            <v>2021</v>
          </cell>
          <cell r="B225">
            <v>306</v>
          </cell>
          <cell r="C225" t="str">
            <v>Radiology</v>
          </cell>
          <cell r="D225" t="str">
            <v>NA</v>
          </cell>
          <cell r="F225" t="str">
            <v>Tam</v>
          </cell>
          <cell r="G225" t="str">
            <v>MSP</v>
          </cell>
          <cell r="I225">
            <v>10361052</v>
          </cell>
          <cell r="J225" t="e">
            <v>#N/A</v>
          </cell>
          <cell r="K225" t="str">
            <v>Boatright, Christine</v>
          </cell>
          <cell r="L225" t="str">
            <v>Boatright</v>
          </cell>
          <cell r="M225" t="str">
            <v>Christine</v>
          </cell>
          <cell r="N225">
            <v>44013</v>
          </cell>
          <cell r="O225">
            <v>44377</v>
          </cell>
          <cell r="P225" t="str">
            <v>0772</v>
          </cell>
          <cell r="Q225" t="str">
            <v>MSP</v>
          </cell>
          <cell r="R225">
            <v>40733537</v>
          </cell>
          <cell r="S225" t="e">
            <v>#REF!</v>
          </cell>
          <cell r="T225" t="str">
            <v/>
          </cell>
          <cell r="U225" t="str">
            <v>NA</v>
          </cell>
          <cell r="W225">
            <v>177500</v>
          </cell>
          <cell r="X225">
            <v>0.2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177500</v>
          </cell>
          <cell r="AD225">
            <v>0</v>
          </cell>
          <cell r="AE225">
            <v>0</v>
          </cell>
          <cell r="AF225">
            <v>177500</v>
          </cell>
          <cell r="AG225">
            <v>177500</v>
          </cell>
          <cell r="AH225">
            <v>0.2</v>
          </cell>
          <cell r="AI225">
            <v>35500</v>
          </cell>
          <cell r="AJ225">
            <v>0</v>
          </cell>
          <cell r="AK225"/>
          <cell r="AL225"/>
          <cell r="AO225"/>
          <cell r="AP225"/>
          <cell r="AQ225"/>
          <cell r="AS225">
            <v>35500</v>
          </cell>
          <cell r="AT225">
            <v>44013</v>
          </cell>
          <cell r="AU225">
            <v>44377</v>
          </cell>
          <cell r="AV225" t="str">
            <v>MSP with PNZ and PSZ</v>
          </cell>
          <cell r="AW225">
            <v>43986</v>
          </cell>
          <cell r="BC225" t="str">
            <v>ARC0275385</v>
          </cell>
          <cell r="BD225" t="str">
            <v>N</v>
          </cell>
          <cell r="BF225" t="str">
            <v>Y</v>
          </cell>
          <cell r="BG225" t="str">
            <v>Sub 2</v>
          </cell>
          <cell r="BH225" t="str">
            <v>cboatright@ucsd.edu</v>
          </cell>
          <cell r="BJ225">
            <v>0</v>
          </cell>
          <cell r="BL225">
            <v>85.009578544061299</v>
          </cell>
          <cell r="BM225">
            <v>0</v>
          </cell>
          <cell r="BN225">
            <v>0</v>
          </cell>
          <cell r="BO225">
            <v>0</v>
          </cell>
        </row>
        <row r="226">
          <cell r="A226">
            <v>2021</v>
          </cell>
          <cell r="B226">
            <v>306</v>
          </cell>
          <cell r="C226" t="str">
            <v>Radiology</v>
          </cell>
          <cell r="D226" t="str">
            <v>NA</v>
          </cell>
          <cell r="F226" t="str">
            <v>Tam</v>
          </cell>
          <cell r="G226" t="str">
            <v>MSP</v>
          </cell>
          <cell r="I226">
            <v>10361065</v>
          </cell>
          <cell r="J226" t="e">
            <v>#N/A</v>
          </cell>
          <cell r="K226" t="str">
            <v>Zabel, Matthew</v>
          </cell>
          <cell r="L226" t="str">
            <v>Zabel</v>
          </cell>
          <cell r="M226" t="str">
            <v>Matthew</v>
          </cell>
          <cell r="N226">
            <v>44013</v>
          </cell>
          <cell r="O226">
            <v>44377</v>
          </cell>
          <cell r="P226" t="str">
            <v>0772</v>
          </cell>
          <cell r="Q226" t="str">
            <v>MSP</v>
          </cell>
          <cell r="R226">
            <v>40733997</v>
          </cell>
          <cell r="S226" t="e">
            <v>#REF!</v>
          </cell>
          <cell r="T226" t="str">
            <v/>
          </cell>
          <cell r="U226" t="str">
            <v>NA</v>
          </cell>
          <cell r="W226">
            <v>91900</v>
          </cell>
          <cell r="X226">
            <v>0.2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91900</v>
          </cell>
          <cell r="AD226">
            <v>0</v>
          </cell>
          <cell r="AE226">
            <v>0</v>
          </cell>
          <cell r="AF226">
            <v>91900</v>
          </cell>
          <cell r="AG226">
            <v>91900</v>
          </cell>
          <cell r="AH226">
            <v>0.2</v>
          </cell>
          <cell r="AI226">
            <v>18380</v>
          </cell>
          <cell r="AJ226">
            <v>0</v>
          </cell>
          <cell r="AK226"/>
          <cell r="AL226"/>
          <cell r="AO226"/>
          <cell r="AP226"/>
          <cell r="AQ226"/>
          <cell r="AS226">
            <v>18380</v>
          </cell>
          <cell r="AT226">
            <v>44013</v>
          </cell>
          <cell r="AU226">
            <v>44377</v>
          </cell>
          <cell r="AV226" t="str">
            <v>MSP with PSZ only</v>
          </cell>
          <cell r="AW226">
            <v>43990</v>
          </cell>
          <cell r="AX226" t="str">
            <v>Tam, S.</v>
          </cell>
          <cell r="BC226" t="str">
            <v>ARC0282432</v>
          </cell>
          <cell r="BD226" t="str">
            <v>N</v>
          </cell>
          <cell r="BF226" t="str">
            <v>Y</v>
          </cell>
          <cell r="BG226" t="str">
            <v>Sub 2</v>
          </cell>
          <cell r="BH226" t="str">
            <v>mkzabel@ucsd.edu</v>
          </cell>
          <cell r="BJ226">
            <v>0</v>
          </cell>
          <cell r="BL226">
            <v>44.013409961685824</v>
          </cell>
          <cell r="BM226">
            <v>0</v>
          </cell>
          <cell r="BN226">
            <v>0</v>
          </cell>
          <cell r="BO226">
            <v>0</v>
          </cell>
        </row>
        <row r="227">
          <cell r="A227">
            <v>2021</v>
          </cell>
          <cell r="B227">
            <v>306</v>
          </cell>
          <cell r="C227" t="str">
            <v>Radiology</v>
          </cell>
          <cell r="D227" t="str">
            <v>NA</v>
          </cell>
          <cell r="F227" t="str">
            <v>Tam</v>
          </cell>
          <cell r="G227" t="str">
            <v>MSP</v>
          </cell>
          <cell r="I227">
            <v>10362104</v>
          </cell>
          <cell r="J227" t="e">
            <v>#N/A</v>
          </cell>
          <cell r="K227" t="str">
            <v>Rastogi, Monika</v>
          </cell>
          <cell r="L227" t="str">
            <v>Rastogi</v>
          </cell>
          <cell r="M227" t="str">
            <v>Monika</v>
          </cell>
          <cell r="N227">
            <v>44013</v>
          </cell>
          <cell r="O227">
            <v>44377</v>
          </cell>
          <cell r="P227" t="str">
            <v>0772</v>
          </cell>
          <cell r="Q227" t="str">
            <v>MSP</v>
          </cell>
          <cell r="R227">
            <v>40733635</v>
          </cell>
          <cell r="S227" t="e">
            <v>#REF!</v>
          </cell>
          <cell r="T227" t="str">
            <v/>
          </cell>
          <cell r="U227" t="str">
            <v>NA</v>
          </cell>
          <cell r="W227">
            <v>177500</v>
          </cell>
          <cell r="X227">
            <v>0.2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177500</v>
          </cell>
          <cell r="AD227">
            <v>0</v>
          </cell>
          <cell r="AE227">
            <v>0</v>
          </cell>
          <cell r="AF227">
            <v>177500</v>
          </cell>
          <cell r="AG227">
            <v>177500</v>
          </cell>
          <cell r="AH227">
            <v>0.2</v>
          </cell>
          <cell r="AI227">
            <v>35500</v>
          </cell>
          <cell r="AJ227">
            <v>0</v>
          </cell>
          <cell r="AK227"/>
          <cell r="AL227"/>
          <cell r="AO227"/>
          <cell r="AP227"/>
          <cell r="AQ227"/>
          <cell r="AS227">
            <v>35500</v>
          </cell>
          <cell r="AT227">
            <v>44013</v>
          </cell>
          <cell r="AU227">
            <v>44377</v>
          </cell>
          <cell r="AV227" t="str">
            <v>MSP with PNZ and PSZ</v>
          </cell>
          <cell r="AW227">
            <v>43990</v>
          </cell>
          <cell r="BC227" t="str">
            <v>ARC0275424</v>
          </cell>
          <cell r="BD227" t="str">
            <v>N</v>
          </cell>
          <cell r="BF227" t="str">
            <v>Y</v>
          </cell>
          <cell r="BG227" t="str">
            <v>Sub 2</v>
          </cell>
          <cell r="BH227" t="str">
            <v>mrastogi@ucsd.edu</v>
          </cell>
          <cell r="BJ227">
            <v>0</v>
          </cell>
          <cell r="BL227">
            <v>85.009578544061299</v>
          </cell>
          <cell r="BM227">
            <v>0</v>
          </cell>
          <cell r="BN227"/>
          <cell r="BO227">
            <v>0</v>
          </cell>
        </row>
        <row r="228">
          <cell r="A228">
            <v>2021</v>
          </cell>
          <cell r="B228">
            <v>306</v>
          </cell>
          <cell r="C228" t="str">
            <v>Radiology</v>
          </cell>
          <cell r="D228" t="str">
            <v>NA</v>
          </cell>
          <cell r="F228" t="str">
            <v>Tam</v>
          </cell>
          <cell r="G228" t="str">
            <v>MSP</v>
          </cell>
          <cell r="I228">
            <v>10362105</v>
          </cell>
          <cell r="J228" t="e">
            <v>#N/A</v>
          </cell>
          <cell r="K228" t="str">
            <v>Johnson, Thomas</v>
          </cell>
          <cell r="L228" t="str">
            <v>Johnson</v>
          </cell>
          <cell r="M228" t="str">
            <v>Thomas</v>
          </cell>
          <cell r="N228">
            <v>44013</v>
          </cell>
          <cell r="O228">
            <v>44377</v>
          </cell>
          <cell r="P228" t="str">
            <v>0772</v>
          </cell>
          <cell r="Q228" t="str">
            <v>MSP</v>
          </cell>
          <cell r="R228">
            <v>40733647</v>
          </cell>
          <cell r="S228" t="e">
            <v>#REF!</v>
          </cell>
          <cell r="T228" t="str">
            <v/>
          </cell>
          <cell r="U228" t="str">
            <v>NA</v>
          </cell>
          <cell r="W228">
            <v>177500</v>
          </cell>
          <cell r="X228">
            <v>0.2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177500</v>
          </cell>
          <cell r="AD228">
            <v>0</v>
          </cell>
          <cell r="AE228">
            <v>0</v>
          </cell>
          <cell r="AF228">
            <v>177500</v>
          </cell>
          <cell r="AG228">
            <v>177500</v>
          </cell>
          <cell r="AH228">
            <v>0.2</v>
          </cell>
          <cell r="AI228">
            <v>35500</v>
          </cell>
          <cell r="AJ228">
            <v>0</v>
          </cell>
          <cell r="AK228"/>
          <cell r="AL228"/>
          <cell r="AO228"/>
          <cell r="AP228"/>
          <cell r="AQ228"/>
          <cell r="AS228">
            <v>35500</v>
          </cell>
          <cell r="AT228">
            <v>44013</v>
          </cell>
          <cell r="AU228">
            <v>44377</v>
          </cell>
          <cell r="AV228" t="str">
            <v>MSP with PNZ and PSZ</v>
          </cell>
          <cell r="AW228">
            <v>43990</v>
          </cell>
          <cell r="AX228" t="str">
            <v>Tam, S.</v>
          </cell>
          <cell r="BC228" t="str">
            <v>ARC0275423</v>
          </cell>
          <cell r="BD228" t="str">
            <v>N</v>
          </cell>
          <cell r="BF228" t="str">
            <v>Y</v>
          </cell>
          <cell r="BG228" t="str">
            <v>Sub 2</v>
          </cell>
          <cell r="BH228" t="str">
            <v>tejohnson@ucsd.edu</v>
          </cell>
          <cell r="BJ228">
            <v>0</v>
          </cell>
          <cell r="BL228">
            <v>85.009578544061299</v>
          </cell>
          <cell r="BM228">
            <v>0</v>
          </cell>
          <cell r="BN228">
            <v>0</v>
          </cell>
          <cell r="BO228">
            <v>0</v>
          </cell>
        </row>
        <row r="229">
          <cell r="A229">
            <v>2021</v>
          </cell>
          <cell r="B229">
            <v>306</v>
          </cell>
          <cell r="C229" t="str">
            <v>Radiology</v>
          </cell>
          <cell r="D229" t="str">
            <v>NA</v>
          </cell>
          <cell r="F229" t="str">
            <v>Tam</v>
          </cell>
          <cell r="G229" t="str">
            <v>MSP</v>
          </cell>
          <cell r="I229">
            <v>10362106</v>
          </cell>
          <cell r="J229" t="e">
            <v>#N/A</v>
          </cell>
          <cell r="K229" t="str">
            <v>Frey, Joseph</v>
          </cell>
          <cell r="L229" t="str">
            <v>Frey</v>
          </cell>
          <cell r="M229" t="str">
            <v>Joseph</v>
          </cell>
          <cell r="N229">
            <v>44013</v>
          </cell>
          <cell r="O229">
            <v>44377</v>
          </cell>
          <cell r="P229" t="str">
            <v>0772</v>
          </cell>
          <cell r="Q229" t="str">
            <v>MSP</v>
          </cell>
          <cell r="R229">
            <v>40733651</v>
          </cell>
          <cell r="S229" t="e">
            <v>#REF!</v>
          </cell>
          <cell r="T229" t="str">
            <v/>
          </cell>
          <cell r="U229" t="str">
            <v>NA</v>
          </cell>
          <cell r="W229">
            <v>177500</v>
          </cell>
          <cell r="X229">
            <v>0.2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177500</v>
          </cell>
          <cell r="AD229">
            <v>0</v>
          </cell>
          <cell r="AE229">
            <v>0</v>
          </cell>
          <cell r="AF229">
            <v>177500</v>
          </cell>
          <cell r="AG229">
            <v>177500</v>
          </cell>
          <cell r="AH229">
            <v>0.2</v>
          </cell>
          <cell r="AI229">
            <v>35500</v>
          </cell>
          <cell r="AJ229">
            <v>0</v>
          </cell>
          <cell r="AK229"/>
          <cell r="AL229"/>
          <cell r="AO229"/>
          <cell r="AP229"/>
          <cell r="AQ229"/>
          <cell r="AS229">
            <v>35500</v>
          </cell>
          <cell r="AT229">
            <v>44013</v>
          </cell>
          <cell r="AU229">
            <v>44377</v>
          </cell>
          <cell r="AV229" t="str">
            <v>MSP with PNZ and PSZ</v>
          </cell>
          <cell r="AW229">
            <v>43990</v>
          </cell>
          <cell r="BC229" t="str">
            <v>ARC0275374</v>
          </cell>
          <cell r="BD229" t="str">
            <v>N</v>
          </cell>
          <cell r="BF229" t="str">
            <v>Y</v>
          </cell>
          <cell r="BG229" t="str">
            <v>Sub 2</v>
          </cell>
          <cell r="BH229" t="str">
            <v>jfrey@ucsd.edu</v>
          </cell>
          <cell r="BJ229">
            <v>0</v>
          </cell>
          <cell r="BL229">
            <v>85.009578544061299</v>
          </cell>
          <cell r="BM229">
            <v>0</v>
          </cell>
          <cell r="BN229">
            <v>0</v>
          </cell>
          <cell r="BO229">
            <v>0</v>
          </cell>
        </row>
        <row r="230">
          <cell r="A230">
            <v>2021</v>
          </cell>
          <cell r="B230">
            <v>306</v>
          </cell>
          <cell r="C230" t="str">
            <v>Radiology</v>
          </cell>
          <cell r="D230" t="str">
            <v>NA</v>
          </cell>
          <cell r="F230" t="str">
            <v>Tam</v>
          </cell>
          <cell r="G230" t="str">
            <v>MSP</v>
          </cell>
          <cell r="I230">
            <v>10362107</v>
          </cell>
          <cell r="J230" t="e">
            <v>#N/A</v>
          </cell>
          <cell r="K230" t="str">
            <v>Tran, Vu Anh</v>
          </cell>
          <cell r="L230" t="str">
            <v>Tran</v>
          </cell>
          <cell r="M230" t="str">
            <v>Vu Anh</v>
          </cell>
          <cell r="N230">
            <v>44013</v>
          </cell>
          <cell r="O230">
            <v>44377</v>
          </cell>
          <cell r="P230" t="str">
            <v>0772</v>
          </cell>
          <cell r="Q230" t="str">
            <v>MSP</v>
          </cell>
          <cell r="R230">
            <v>40733626</v>
          </cell>
          <cell r="S230" t="e">
            <v>#REF!</v>
          </cell>
          <cell r="T230" t="str">
            <v/>
          </cell>
          <cell r="U230" t="str">
            <v>NA</v>
          </cell>
          <cell r="W230">
            <v>177500</v>
          </cell>
          <cell r="X230">
            <v>0.2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177500</v>
          </cell>
          <cell r="AD230">
            <v>0</v>
          </cell>
          <cell r="AE230">
            <v>0</v>
          </cell>
          <cell r="AF230">
            <v>177500</v>
          </cell>
          <cell r="AG230">
            <v>177500</v>
          </cell>
          <cell r="AH230">
            <v>0.2</v>
          </cell>
          <cell r="AI230">
            <v>35500</v>
          </cell>
          <cell r="AJ230">
            <v>0</v>
          </cell>
          <cell r="AK230"/>
          <cell r="AL230"/>
          <cell r="AO230"/>
          <cell r="AP230"/>
          <cell r="AQ230"/>
          <cell r="AS230">
            <v>35500</v>
          </cell>
          <cell r="AT230">
            <v>44013</v>
          </cell>
          <cell r="AU230">
            <v>44377</v>
          </cell>
          <cell r="AV230" t="str">
            <v>MSP with PNZ and PSZ</v>
          </cell>
          <cell r="AW230">
            <v>43997</v>
          </cell>
          <cell r="AX230" t="str">
            <v>Tam, S.</v>
          </cell>
          <cell r="BC230" t="str">
            <v>ARC0275443</v>
          </cell>
          <cell r="BD230" t="str">
            <v>N</v>
          </cell>
          <cell r="BF230" t="str">
            <v>Y</v>
          </cell>
          <cell r="BG230" t="str">
            <v>Sub 2</v>
          </cell>
          <cell r="BH230" t="str">
            <v>a0t001@ucsd.edu</v>
          </cell>
          <cell r="BJ230">
            <v>0</v>
          </cell>
          <cell r="BL230">
            <v>85.009578544061299</v>
          </cell>
          <cell r="BM230">
            <v>0</v>
          </cell>
          <cell r="BN230">
            <v>0</v>
          </cell>
          <cell r="BO230">
            <v>0</v>
          </cell>
        </row>
        <row r="231">
          <cell r="A231">
            <v>2021</v>
          </cell>
          <cell r="B231">
            <v>306</v>
          </cell>
          <cell r="C231" t="str">
            <v>Radiology</v>
          </cell>
          <cell r="D231" t="str">
            <v>NA</v>
          </cell>
          <cell r="F231" t="str">
            <v>Tam</v>
          </cell>
          <cell r="G231" t="str">
            <v>MSP</v>
          </cell>
          <cell r="I231">
            <v>10362110</v>
          </cell>
          <cell r="J231" t="e">
            <v>#N/A</v>
          </cell>
          <cell r="K231" t="str">
            <v>Thompson, Ryan</v>
          </cell>
          <cell r="L231" t="str">
            <v>Thompson</v>
          </cell>
          <cell r="M231" t="str">
            <v>Ryan</v>
          </cell>
          <cell r="N231">
            <v>44013</v>
          </cell>
          <cell r="O231">
            <v>44377</v>
          </cell>
          <cell r="P231" t="str">
            <v>0772</v>
          </cell>
          <cell r="Q231" t="str">
            <v>MSP</v>
          </cell>
          <cell r="R231">
            <v>40734001</v>
          </cell>
          <cell r="S231" t="e">
            <v>#REF!</v>
          </cell>
          <cell r="T231" t="str">
            <v/>
          </cell>
          <cell r="U231" t="str">
            <v>NA</v>
          </cell>
          <cell r="W231">
            <v>91900</v>
          </cell>
          <cell r="X231">
            <v>0.2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91900</v>
          </cell>
          <cell r="AD231">
            <v>0</v>
          </cell>
          <cell r="AE231">
            <v>0</v>
          </cell>
          <cell r="AF231">
            <v>91900</v>
          </cell>
          <cell r="AG231">
            <v>91900</v>
          </cell>
          <cell r="AH231">
            <v>0.2</v>
          </cell>
          <cell r="AI231">
            <v>18380</v>
          </cell>
          <cell r="AJ231">
            <v>0</v>
          </cell>
          <cell r="AK231"/>
          <cell r="AL231"/>
          <cell r="AO231"/>
          <cell r="AP231"/>
          <cell r="AQ231"/>
          <cell r="AS231">
            <v>18380</v>
          </cell>
          <cell r="AT231">
            <v>44013</v>
          </cell>
          <cell r="AU231">
            <v>44377</v>
          </cell>
          <cell r="AV231" t="str">
            <v>MSP with PNZ only</v>
          </cell>
          <cell r="AW231">
            <v>43990</v>
          </cell>
          <cell r="BC231" t="str">
            <v>ARC0282321</v>
          </cell>
          <cell r="BD231" t="str">
            <v>N</v>
          </cell>
          <cell r="BF231" t="str">
            <v>Y</v>
          </cell>
          <cell r="BG231" t="str">
            <v>GME</v>
          </cell>
          <cell r="BH231" t="str">
            <v>r2thompson@ucsd.edu</v>
          </cell>
          <cell r="BJ231">
            <v>0</v>
          </cell>
          <cell r="BL231">
            <v>44.013409961685824</v>
          </cell>
          <cell r="BM231">
            <v>0</v>
          </cell>
          <cell r="BO231"/>
        </row>
        <row r="232">
          <cell r="A232">
            <v>2021</v>
          </cell>
          <cell r="B232">
            <v>306</v>
          </cell>
          <cell r="C232" t="str">
            <v>Radiology</v>
          </cell>
          <cell r="D232" t="str">
            <v>NA</v>
          </cell>
          <cell r="F232" t="str">
            <v>Tam</v>
          </cell>
          <cell r="G232" t="str">
            <v>MSP</v>
          </cell>
          <cell r="I232">
            <v>10362296</v>
          </cell>
          <cell r="J232" t="e">
            <v>#N/A</v>
          </cell>
          <cell r="K232" t="str">
            <v>Stuckey, Alex</v>
          </cell>
          <cell r="L232" t="str">
            <v>Stuckey</v>
          </cell>
          <cell r="M232" t="str">
            <v>Alex</v>
          </cell>
          <cell r="N232">
            <v>44013</v>
          </cell>
          <cell r="O232">
            <v>44377</v>
          </cell>
          <cell r="P232" t="str">
            <v>0772</v>
          </cell>
          <cell r="Q232" t="str">
            <v>MSP</v>
          </cell>
          <cell r="R232">
            <v>40733559</v>
          </cell>
          <cell r="S232" t="e">
            <v>#REF!</v>
          </cell>
          <cell r="T232" t="str">
            <v/>
          </cell>
          <cell r="U232" t="str">
            <v>NA</v>
          </cell>
          <cell r="W232">
            <v>91900</v>
          </cell>
          <cell r="X232">
            <v>0.2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91900</v>
          </cell>
          <cell r="AD232">
            <v>0</v>
          </cell>
          <cell r="AE232">
            <v>0</v>
          </cell>
          <cell r="AF232">
            <v>91900</v>
          </cell>
          <cell r="AG232">
            <v>91900</v>
          </cell>
          <cell r="AH232">
            <v>0.2</v>
          </cell>
          <cell r="AI232">
            <v>18380</v>
          </cell>
          <cell r="AJ232">
            <v>0</v>
          </cell>
          <cell r="AK232"/>
          <cell r="AL232"/>
          <cell r="AO232"/>
          <cell r="AP232"/>
          <cell r="AQ232"/>
          <cell r="AS232">
            <v>18380</v>
          </cell>
          <cell r="AT232">
            <v>44013</v>
          </cell>
          <cell r="AU232">
            <v>44377</v>
          </cell>
          <cell r="AV232" t="str">
            <v>MSP with PNZ only</v>
          </cell>
          <cell r="AW232">
            <v>43910</v>
          </cell>
          <cell r="BC232" t="str">
            <v>ARC0275674</v>
          </cell>
          <cell r="BD232" t="str">
            <v>N</v>
          </cell>
          <cell r="BF232" t="str">
            <v>Y</v>
          </cell>
          <cell r="BG232" t="str">
            <v>GME</v>
          </cell>
          <cell r="BH232" t="str">
            <v>astuckey@health.ucsd.edu</v>
          </cell>
          <cell r="BJ232">
            <v>0</v>
          </cell>
          <cell r="BL232">
            <v>44.013409961685824</v>
          </cell>
          <cell r="BM232">
            <v>0</v>
          </cell>
          <cell r="BO232"/>
        </row>
        <row r="233">
          <cell r="A233">
            <v>2021</v>
          </cell>
          <cell r="B233">
            <v>306</v>
          </cell>
          <cell r="C233" t="str">
            <v>Radiology</v>
          </cell>
          <cell r="D233" t="str">
            <v>NA</v>
          </cell>
          <cell r="F233" t="str">
            <v>Tam</v>
          </cell>
          <cell r="G233" t="str">
            <v>MSP</v>
          </cell>
          <cell r="H233" t="str">
            <v>Active</v>
          </cell>
          <cell r="I233">
            <v>10362576</v>
          </cell>
          <cell r="J233" t="e">
            <v>#N/A</v>
          </cell>
          <cell r="K233" t="str">
            <v>St Louis, Derek Richard</v>
          </cell>
          <cell r="L233" t="str">
            <v>St Louis</v>
          </cell>
          <cell r="M233" t="str">
            <v>Derek Richard</v>
          </cell>
          <cell r="N233">
            <v>44013</v>
          </cell>
          <cell r="O233">
            <v>44377</v>
          </cell>
          <cell r="P233" t="str">
            <v>0772</v>
          </cell>
          <cell r="Q233" t="str">
            <v>MSP</v>
          </cell>
          <cell r="R233">
            <v>40734204</v>
          </cell>
          <cell r="S233" t="e">
            <v>#REF!</v>
          </cell>
          <cell r="T233" t="str">
            <v/>
          </cell>
          <cell r="U233" t="str">
            <v>NA</v>
          </cell>
          <cell r="W233">
            <v>91900</v>
          </cell>
          <cell r="X233">
            <v>0.2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91900</v>
          </cell>
          <cell r="AD233">
            <v>0</v>
          </cell>
          <cell r="AE233">
            <v>0</v>
          </cell>
          <cell r="AF233">
            <v>91900</v>
          </cell>
          <cell r="AG233">
            <v>91900</v>
          </cell>
          <cell r="AH233">
            <v>0.2</v>
          </cell>
          <cell r="AI233">
            <v>18380</v>
          </cell>
          <cell r="AJ233">
            <v>0</v>
          </cell>
          <cell r="AK233"/>
          <cell r="AL233"/>
          <cell r="AO233"/>
          <cell r="AP233"/>
          <cell r="AQ233"/>
          <cell r="AS233">
            <v>18380</v>
          </cell>
          <cell r="AT233">
            <v>44013</v>
          </cell>
          <cell r="AU233">
            <v>44377</v>
          </cell>
          <cell r="AV233" t="str">
            <v>MSP with PNZ only</v>
          </cell>
          <cell r="AW233">
            <v>43960</v>
          </cell>
          <cell r="BC233" t="str">
            <v>ARC0282312 (GME = PNZ)</v>
          </cell>
          <cell r="BD233" t="str">
            <v>X</v>
          </cell>
          <cell r="BF233" t="str">
            <v>Y</v>
          </cell>
          <cell r="BG233" t="str">
            <v>GME</v>
          </cell>
          <cell r="BH233" t="str">
            <v>dstlouis@ucsd.edu</v>
          </cell>
          <cell r="BJ233">
            <v>0</v>
          </cell>
          <cell r="BK233">
            <v>30601</v>
          </cell>
          <cell r="BL233">
            <v>44.013409961685824</v>
          </cell>
          <cell r="BM233">
            <v>0</v>
          </cell>
          <cell r="BO233"/>
        </row>
        <row r="234">
          <cell r="A234">
            <v>2022</v>
          </cell>
          <cell r="B234">
            <v>306</v>
          </cell>
          <cell r="C234" t="str">
            <v>Radiology</v>
          </cell>
          <cell r="D234" t="str">
            <v>NA</v>
          </cell>
          <cell r="F234" t="str">
            <v>Tam</v>
          </cell>
          <cell r="G234" t="str">
            <v>MSP</v>
          </cell>
          <cell r="H234" t="str">
            <v>Active</v>
          </cell>
          <cell r="I234">
            <v>10363305</v>
          </cell>
          <cell r="J234" t="e">
            <v>#N/A</v>
          </cell>
          <cell r="K234" t="str">
            <v>TAMAYO-MURILLO, DORATHY E.</v>
          </cell>
          <cell r="L234" t="str">
            <v>TAMAYO-MURILLO</v>
          </cell>
          <cell r="M234" t="str">
            <v>DORATHY</v>
          </cell>
          <cell r="N234">
            <v>44020</v>
          </cell>
          <cell r="O234">
            <v>44384</v>
          </cell>
          <cell r="P234" t="str">
            <v>0771</v>
          </cell>
          <cell r="Q234" t="str">
            <v>MSP</v>
          </cell>
          <cell r="R234">
            <v>40660416</v>
          </cell>
          <cell r="S234" t="e">
            <v>#REF!</v>
          </cell>
          <cell r="T234" t="str">
            <v/>
          </cell>
          <cell r="U234" t="str">
            <v>NA</v>
          </cell>
          <cell r="W234">
            <v>211820</v>
          </cell>
          <cell r="X234">
            <v>0.7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211820</v>
          </cell>
          <cell r="AD234">
            <v>90780</v>
          </cell>
          <cell r="AE234">
            <v>0</v>
          </cell>
          <cell r="AF234">
            <v>302600</v>
          </cell>
          <cell r="AG234">
            <v>302600</v>
          </cell>
          <cell r="AH234">
            <v>0.7</v>
          </cell>
          <cell r="AI234">
            <v>211820</v>
          </cell>
          <cell r="AJ234">
            <v>0</v>
          </cell>
          <cell r="AK234"/>
          <cell r="AL234"/>
          <cell r="AO234"/>
          <cell r="AP234"/>
          <cell r="AQ234"/>
          <cell r="AS234">
            <v>211820</v>
          </cell>
          <cell r="AT234">
            <v>44020</v>
          </cell>
          <cell r="AU234">
            <v>44384</v>
          </cell>
          <cell r="AV234" t="str">
            <v>MSP with PSZ only</v>
          </cell>
          <cell r="AW234">
            <v>43948</v>
          </cell>
          <cell r="AX234" t="str">
            <v>Tam, S.</v>
          </cell>
          <cell r="BC234" t="str">
            <v>ARC0279486</v>
          </cell>
          <cell r="BD234" t="str">
            <v>M</v>
          </cell>
          <cell r="BF234" t="str">
            <v>Y</v>
          </cell>
          <cell r="BG234"/>
          <cell r="BH234" t="str">
            <v>dtamayomurillo@ucsd.edu</v>
          </cell>
          <cell r="BJ234">
            <v>0</v>
          </cell>
          <cell r="BK234">
            <v>30620</v>
          </cell>
          <cell r="BL234">
            <v>101.44636015325671</v>
          </cell>
          <cell r="BM234">
            <v>43.477011494252871</v>
          </cell>
          <cell r="BO234"/>
        </row>
        <row r="235">
          <cell r="A235">
            <v>2021</v>
          </cell>
          <cell r="B235">
            <v>306</v>
          </cell>
          <cell r="C235" t="str">
            <v>Radiology</v>
          </cell>
          <cell r="D235" t="str">
            <v>NA</v>
          </cell>
          <cell r="F235" t="str">
            <v>Tam</v>
          </cell>
          <cell r="G235" t="str">
            <v>MSP</v>
          </cell>
          <cell r="H235" t="str">
            <v>Active</v>
          </cell>
          <cell r="I235">
            <v>10363518</v>
          </cell>
          <cell r="J235" t="e">
            <v>#N/A</v>
          </cell>
          <cell r="K235" t="str">
            <v>Thumar, Vishal Dhirajlal</v>
          </cell>
          <cell r="L235" t="str">
            <v>Thumar</v>
          </cell>
          <cell r="M235" t="str">
            <v>Vishal Dhirajlal</v>
          </cell>
          <cell r="N235">
            <v>44013</v>
          </cell>
          <cell r="O235">
            <v>44377</v>
          </cell>
          <cell r="P235" t="str">
            <v>0772</v>
          </cell>
          <cell r="Q235" t="str">
            <v>MSP</v>
          </cell>
          <cell r="R235">
            <v>40734003</v>
          </cell>
          <cell r="S235" t="e">
            <v>#REF!</v>
          </cell>
          <cell r="T235" t="str">
            <v/>
          </cell>
          <cell r="U235" t="str">
            <v>NA</v>
          </cell>
          <cell r="W235">
            <v>91900</v>
          </cell>
          <cell r="X235">
            <v>0.2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91900</v>
          </cell>
          <cell r="AD235">
            <v>0</v>
          </cell>
          <cell r="AE235">
            <v>0</v>
          </cell>
          <cell r="AF235">
            <v>91900</v>
          </cell>
          <cell r="AG235">
            <v>91900</v>
          </cell>
          <cell r="AH235">
            <v>0.2</v>
          </cell>
          <cell r="AI235">
            <v>18380</v>
          </cell>
          <cell r="AJ235">
            <v>0</v>
          </cell>
          <cell r="AK235"/>
          <cell r="AL235"/>
          <cell r="AO235"/>
          <cell r="AP235"/>
          <cell r="AQ235"/>
          <cell r="AS235">
            <v>18380</v>
          </cell>
          <cell r="AT235">
            <v>44013</v>
          </cell>
          <cell r="AU235">
            <v>44377</v>
          </cell>
          <cell r="AV235" t="str">
            <v>MSP with PNZ only</v>
          </cell>
          <cell r="AW235">
            <v>43958</v>
          </cell>
          <cell r="BC235" t="str">
            <v>ARC0282314</v>
          </cell>
          <cell r="BD235" t="str">
            <v>X</v>
          </cell>
          <cell r="BF235" t="str">
            <v>Y</v>
          </cell>
          <cell r="BG235" t="str">
            <v>GME</v>
          </cell>
          <cell r="BH235" t="str">
            <v>vthumar@ucsd.edu</v>
          </cell>
          <cell r="BJ235">
            <v>0</v>
          </cell>
          <cell r="BK235">
            <v>30601</v>
          </cell>
          <cell r="BL235">
            <v>44.013409961685824</v>
          </cell>
          <cell r="BM235">
            <v>0</v>
          </cell>
          <cell r="BO235"/>
        </row>
        <row r="236">
          <cell r="A236">
            <v>2021</v>
          </cell>
          <cell r="B236">
            <v>306</v>
          </cell>
          <cell r="C236" t="str">
            <v>Radiology</v>
          </cell>
          <cell r="D236" t="str">
            <v>NA</v>
          </cell>
          <cell r="F236" t="str">
            <v>Tam</v>
          </cell>
          <cell r="G236" t="str">
            <v>MSP</v>
          </cell>
          <cell r="H236" t="str">
            <v>Active</v>
          </cell>
          <cell r="I236">
            <v>10363587</v>
          </cell>
          <cell r="J236" t="e">
            <v>#N/A</v>
          </cell>
          <cell r="K236" t="str">
            <v>TOM, WILLIAM JAMES</v>
          </cell>
          <cell r="L236" t="str">
            <v>TOM</v>
          </cell>
          <cell r="M236" t="str">
            <v>WILLIAM</v>
          </cell>
          <cell r="N236">
            <v>44013</v>
          </cell>
          <cell r="O236">
            <v>44377</v>
          </cell>
          <cell r="P236" t="str">
            <v>0772</v>
          </cell>
          <cell r="Q236" t="str">
            <v>MSP</v>
          </cell>
          <cell r="R236">
            <v>40660743</v>
          </cell>
          <cell r="S236" t="e">
            <v>#REF!</v>
          </cell>
          <cell r="T236" t="str">
            <v/>
          </cell>
          <cell r="U236" t="str">
            <v>NA</v>
          </cell>
          <cell r="W236">
            <v>91900</v>
          </cell>
          <cell r="X236">
            <v>0.2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91900</v>
          </cell>
          <cell r="AD236">
            <v>0</v>
          </cell>
          <cell r="AE236">
            <v>0</v>
          </cell>
          <cell r="AF236">
            <v>91900</v>
          </cell>
          <cell r="AG236">
            <v>91900</v>
          </cell>
          <cell r="AH236">
            <v>0.2</v>
          </cell>
          <cell r="AI236">
            <v>18380</v>
          </cell>
          <cell r="AJ236">
            <v>0</v>
          </cell>
          <cell r="AK236"/>
          <cell r="AL236"/>
          <cell r="AO236"/>
          <cell r="AP236"/>
          <cell r="AQ236"/>
          <cell r="AS236">
            <v>18380</v>
          </cell>
          <cell r="AT236">
            <v>43647</v>
          </cell>
          <cell r="AU236">
            <v>44377</v>
          </cell>
          <cell r="AV236" t="str">
            <v>MSP with PNZ only</v>
          </cell>
          <cell r="AW236">
            <v>43910</v>
          </cell>
          <cell r="AX236" t="str">
            <v>Tam, S.</v>
          </cell>
          <cell r="BC236" t="str">
            <v>MSP renewal</v>
          </cell>
          <cell r="BD236" t="str">
            <v>X</v>
          </cell>
          <cell r="BF236" t="str">
            <v>Y</v>
          </cell>
          <cell r="BG236" t="str">
            <v>GME</v>
          </cell>
          <cell r="BH236" t="str">
            <v>wjtom@ucsd.edu</v>
          </cell>
          <cell r="BJ236">
            <v>0</v>
          </cell>
          <cell r="BK236">
            <v>30601</v>
          </cell>
          <cell r="BL236">
            <v>44.013409961685824</v>
          </cell>
          <cell r="BM236">
            <v>0</v>
          </cell>
          <cell r="BO236"/>
        </row>
        <row r="237">
          <cell r="A237">
            <v>2021</v>
          </cell>
          <cell r="B237">
            <v>306</v>
          </cell>
          <cell r="C237" t="str">
            <v>Radiology</v>
          </cell>
          <cell r="D237" t="str">
            <v>NA</v>
          </cell>
          <cell r="F237" t="str">
            <v>Tam</v>
          </cell>
          <cell r="G237" t="str">
            <v>MSP</v>
          </cell>
          <cell r="H237" t="str">
            <v>Active</v>
          </cell>
          <cell r="I237">
            <v>10363605</v>
          </cell>
          <cell r="J237" t="e">
            <v>#N/A</v>
          </cell>
          <cell r="K237" t="str">
            <v>Sampath, Srinath</v>
          </cell>
          <cell r="L237" t="str">
            <v>Sampath</v>
          </cell>
          <cell r="M237" t="str">
            <v>Srinath</v>
          </cell>
          <cell r="N237">
            <v>43922</v>
          </cell>
          <cell r="O237">
            <v>44286</v>
          </cell>
          <cell r="P237" t="str">
            <v>0770</v>
          </cell>
          <cell r="Q237" t="str">
            <v>MSP</v>
          </cell>
          <cell r="R237">
            <v>40660765</v>
          </cell>
          <cell r="S237" t="e">
            <v>#REF!</v>
          </cell>
          <cell r="T237" t="str">
            <v/>
          </cell>
          <cell r="U237" t="str">
            <v>NA</v>
          </cell>
          <cell r="W237">
            <v>217700</v>
          </cell>
          <cell r="X237">
            <v>0.2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217700</v>
          </cell>
          <cell r="AD237">
            <v>93300</v>
          </cell>
          <cell r="AE237">
            <v>0</v>
          </cell>
          <cell r="AF237">
            <v>311000</v>
          </cell>
          <cell r="AG237">
            <v>311000</v>
          </cell>
          <cell r="AH237">
            <v>0.2</v>
          </cell>
          <cell r="AI237">
            <v>62200</v>
          </cell>
          <cell r="AJ237">
            <v>0</v>
          </cell>
          <cell r="AK237"/>
          <cell r="AL237"/>
          <cell r="AO237"/>
          <cell r="AP237"/>
          <cell r="AQ237"/>
          <cell r="AS237">
            <v>62200</v>
          </cell>
          <cell r="AT237">
            <v>43556</v>
          </cell>
          <cell r="AU237">
            <v>44286</v>
          </cell>
          <cell r="AV237" t="str">
            <v>MSP with PSZ only</v>
          </cell>
          <cell r="AW237">
            <v>43888</v>
          </cell>
          <cell r="AX237" t="str">
            <v>Tam, S.</v>
          </cell>
          <cell r="BC237" t="str">
            <v>Option 2 Incentive Only ARC0269753</v>
          </cell>
          <cell r="BD237" t="str">
            <v>D</v>
          </cell>
          <cell r="BF237" t="str">
            <v>Y</v>
          </cell>
          <cell r="BG237" t="str">
            <v>Sub 2</v>
          </cell>
          <cell r="BH237" t="str">
            <v>s1sampath@ucsd.edu</v>
          </cell>
          <cell r="BJ237">
            <v>0</v>
          </cell>
          <cell r="BK237">
            <v>30620</v>
          </cell>
          <cell r="BL237">
            <v>104.2624521072797</v>
          </cell>
          <cell r="BM237">
            <v>44.683908045977013</v>
          </cell>
          <cell r="BN237">
            <v>0</v>
          </cell>
          <cell r="BO237">
            <v>0</v>
          </cell>
        </row>
        <row r="238">
          <cell r="A238">
            <v>2022</v>
          </cell>
          <cell r="B238">
            <v>306</v>
          </cell>
          <cell r="C238" t="str">
            <v>Radiology</v>
          </cell>
          <cell r="D238" t="str">
            <v>NA</v>
          </cell>
          <cell r="F238" t="str">
            <v>Tam</v>
          </cell>
          <cell r="G238" t="str">
            <v>MSP</v>
          </cell>
          <cell r="H238" t="str">
            <v>Active</v>
          </cell>
          <cell r="I238">
            <v>10364517</v>
          </cell>
          <cell r="J238" t="e">
            <v>#N/A</v>
          </cell>
          <cell r="K238" t="str">
            <v>Olsen, Walter Lauritz</v>
          </cell>
          <cell r="L238" t="str">
            <v>Olsen</v>
          </cell>
          <cell r="M238" t="str">
            <v>Walter Lauritz</v>
          </cell>
          <cell r="N238">
            <v>44105</v>
          </cell>
          <cell r="O238">
            <v>44469</v>
          </cell>
          <cell r="P238" t="str">
            <v>0771</v>
          </cell>
          <cell r="Q238" t="str">
            <v>MSP</v>
          </cell>
          <cell r="R238">
            <v>40657456</v>
          </cell>
          <cell r="S238" t="e">
            <v>#REF!</v>
          </cell>
          <cell r="T238" t="str">
            <v/>
          </cell>
          <cell r="U238" t="str">
            <v>NA</v>
          </cell>
          <cell r="W238">
            <v>211820</v>
          </cell>
          <cell r="X238">
            <v>0.2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211820</v>
          </cell>
          <cell r="AD238">
            <v>90780</v>
          </cell>
          <cell r="AE238">
            <v>0</v>
          </cell>
          <cell r="AF238">
            <v>302600</v>
          </cell>
          <cell r="AG238">
            <v>302600</v>
          </cell>
          <cell r="AH238">
            <v>0.2</v>
          </cell>
          <cell r="AI238">
            <v>60520</v>
          </cell>
          <cell r="AJ238">
            <v>0</v>
          </cell>
          <cell r="AK238"/>
          <cell r="AL238"/>
          <cell r="AO238"/>
          <cell r="AP238"/>
          <cell r="AQ238"/>
          <cell r="AS238">
            <v>60520</v>
          </cell>
          <cell r="AT238">
            <v>44105</v>
          </cell>
          <cell r="AU238">
            <v>44469</v>
          </cell>
          <cell r="AV238" t="str">
            <v>MSP with PSZ only</v>
          </cell>
          <cell r="AW238">
            <v>44092</v>
          </cell>
          <cell r="BD238" t="str">
            <v>D</v>
          </cell>
          <cell r="BF238" t="str">
            <v>Y</v>
          </cell>
          <cell r="BG238" t="str">
            <v>Sub 2</v>
          </cell>
          <cell r="BH238" t="str">
            <v>wolsen@ucsd.edu</v>
          </cell>
          <cell r="BJ238">
            <v>0</v>
          </cell>
          <cell r="BK238">
            <v>30620</v>
          </cell>
          <cell r="BL238">
            <v>101.44636015325671</v>
          </cell>
          <cell r="BM238">
            <v>43.477011494252871</v>
          </cell>
          <cell r="BN238">
            <v>0</v>
          </cell>
          <cell r="BO238">
            <v>0</v>
          </cell>
        </row>
        <row r="239">
          <cell r="A239">
            <v>2021</v>
          </cell>
          <cell r="B239">
            <v>306</v>
          </cell>
          <cell r="C239" t="str">
            <v>Radiology</v>
          </cell>
          <cell r="D239" t="str">
            <v>NA</v>
          </cell>
          <cell r="F239" t="str">
            <v>Tam</v>
          </cell>
          <cell r="G239" t="str">
            <v>MSP</v>
          </cell>
          <cell r="H239" t="str">
            <v>Active</v>
          </cell>
          <cell r="I239">
            <v>10364801</v>
          </cell>
          <cell r="J239" t="e">
            <v>#N/A</v>
          </cell>
          <cell r="K239" t="str">
            <v>Aganovic, Lejla</v>
          </cell>
          <cell r="L239" t="str">
            <v>Aganovic</v>
          </cell>
          <cell r="M239" t="str">
            <v>Lejla</v>
          </cell>
          <cell r="N239">
            <v>43831</v>
          </cell>
          <cell r="O239">
            <v>44196</v>
          </cell>
          <cell r="P239" t="str">
            <v>0771</v>
          </cell>
          <cell r="Q239" t="str">
            <v>MSP</v>
          </cell>
          <cell r="R239">
            <v>40661541</v>
          </cell>
          <cell r="S239" t="e">
            <v>#REF!</v>
          </cell>
          <cell r="T239" t="str">
            <v/>
          </cell>
          <cell r="U239" t="str">
            <v>NA</v>
          </cell>
          <cell r="W239">
            <v>209199</v>
          </cell>
          <cell r="X239">
            <v>0.2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209199</v>
          </cell>
          <cell r="AD239">
            <v>89656</v>
          </cell>
          <cell r="AE239">
            <v>0</v>
          </cell>
          <cell r="AF239">
            <v>298855</v>
          </cell>
          <cell r="AG239">
            <v>298855</v>
          </cell>
          <cell r="AH239">
            <v>0.2</v>
          </cell>
          <cell r="AI239">
            <v>59771</v>
          </cell>
          <cell r="AJ239">
            <v>0</v>
          </cell>
          <cell r="AK239">
            <v>43471</v>
          </cell>
          <cell r="AL239">
            <v>65381</v>
          </cell>
          <cell r="AM239" t="str">
            <v>00/07</v>
          </cell>
          <cell r="AN239">
            <v>8</v>
          </cell>
          <cell r="AO239">
            <v>125813</v>
          </cell>
          <cell r="AP239">
            <v>200765</v>
          </cell>
          <cell r="AQ239">
            <v>326578</v>
          </cell>
          <cell r="AS239">
            <v>386349</v>
          </cell>
          <cell r="AT239">
            <v>43831</v>
          </cell>
          <cell r="AU239">
            <v>44196</v>
          </cell>
          <cell r="AV239" t="str">
            <v>MSP with PSZ only</v>
          </cell>
          <cell r="AW239">
            <v>43790</v>
          </cell>
          <cell r="AX239" t="str">
            <v>Mosley, S.</v>
          </cell>
          <cell r="BC239" t="str">
            <v>Incentive Pay Only - Option 2</v>
          </cell>
          <cell r="BD239" t="str">
            <v>D</v>
          </cell>
          <cell r="BF239" t="str">
            <v>Y</v>
          </cell>
          <cell r="BG239" t="str">
            <v>Sub 2</v>
          </cell>
          <cell r="BH239" t="str">
            <v>laganovic@ucsd.edu</v>
          </cell>
          <cell r="BJ239">
            <v>0</v>
          </cell>
          <cell r="BK239">
            <v>30620</v>
          </cell>
          <cell r="BL239">
            <v>100.19109195402299</v>
          </cell>
          <cell r="BM239">
            <v>42.938697318007662</v>
          </cell>
          <cell r="BN239">
            <v>0</v>
          </cell>
          <cell r="BO239">
            <v>0</v>
          </cell>
        </row>
        <row r="240">
          <cell r="A240">
            <v>2022</v>
          </cell>
          <cell r="B240">
            <v>306</v>
          </cell>
          <cell r="C240" t="str">
            <v>Radiology</v>
          </cell>
          <cell r="D240" t="str">
            <v>NA</v>
          </cell>
          <cell r="F240" t="str">
            <v>Tam</v>
          </cell>
          <cell r="G240" t="str">
            <v>MSP</v>
          </cell>
          <cell r="H240" t="str">
            <v>Active</v>
          </cell>
          <cell r="I240">
            <v>10364805</v>
          </cell>
          <cell r="J240" t="e">
            <v>#N/A</v>
          </cell>
          <cell r="K240" t="str">
            <v>Einstein, David M</v>
          </cell>
          <cell r="L240" t="str">
            <v>Einstein</v>
          </cell>
          <cell r="M240" t="str">
            <v>David</v>
          </cell>
          <cell r="N240">
            <v>44075</v>
          </cell>
          <cell r="O240">
            <v>44439</v>
          </cell>
          <cell r="P240" t="str">
            <v>0770</v>
          </cell>
          <cell r="Q240" t="str">
            <v>MSP</v>
          </cell>
          <cell r="R240">
            <v>40661544</v>
          </cell>
          <cell r="S240" t="e">
            <v>#REF!</v>
          </cell>
          <cell r="T240" t="str">
            <v/>
          </cell>
          <cell r="U240" t="str">
            <v>NA</v>
          </cell>
          <cell r="W240">
            <v>224700</v>
          </cell>
          <cell r="X240">
            <v>0.2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224700</v>
          </cell>
          <cell r="AD240">
            <v>96300</v>
          </cell>
          <cell r="AE240">
            <v>0</v>
          </cell>
          <cell r="AF240">
            <v>321000</v>
          </cell>
          <cell r="AG240">
            <v>321000</v>
          </cell>
          <cell r="AH240">
            <v>0.2</v>
          </cell>
          <cell r="AI240">
            <v>64200</v>
          </cell>
          <cell r="AJ240">
            <v>0</v>
          </cell>
          <cell r="AK240"/>
          <cell r="AL240"/>
          <cell r="AO240"/>
          <cell r="AP240"/>
          <cell r="AQ240"/>
          <cell r="AS240">
            <v>64200</v>
          </cell>
          <cell r="AT240">
            <v>44075</v>
          </cell>
          <cell r="AU240">
            <v>44439</v>
          </cell>
          <cell r="AV240" t="str">
            <v>MSP with PSZ only</v>
          </cell>
          <cell r="AW240">
            <v>44054</v>
          </cell>
          <cell r="AX240" t="str">
            <v>Tam, S.</v>
          </cell>
          <cell r="BC240" t="str">
            <v>Option 2</v>
          </cell>
          <cell r="BD240" t="str">
            <v>D</v>
          </cell>
          <cell r="BF240" t="str">
            <v>Y</v>
          </cell>
          <cell r="BG240" t="str">
            <v>Sub 2</v>
          </cell>
          <cell r="BH240" t="str">
            <v>deinstein@ucsd.edu</v>
          </cell>
          <cell r="BJ240">
            <v>0</v>
          </cell>
          <cell r="BK240">
            <v>30620</v>
          </cell>
          <cell r="BL240">
            <v>107.61494252873563</v>
          </cell>
          <cell r="BM240">
            <v>46.120689655172413</v>
          </cell>
          <cell r="BN240">
            <v>0</v>
          </cell>
          <cell r="BO240">
            <v>0</v>
          </cell>
        </row>
        <row r="241">
          <cell r="A241">
            <v>2021</v>
          </cell>
          <cell r="B241">
            <v>306</v>
          </cell>
          <cell r="C241" t="str">
            <v>Radiology</v>
          </cell>
          <cell r="D241" t="str">
            <v>NA</v>
          </cell>
          <cell r="F241" t="str">
            <v>Tam</v>
          </cell>
          <cell r="G241" t="str">
            <v>MSP</v>
          </cell>
          <cell r="H241" t="str">
            <v>Active</v>
          </cell>
          <cell r="I241">
            <v>10365161</v>
          </cell>
          <cell r="J241" t="e">
            <v>#N/A</v>
          </cell>
          <cell r="K241" t="str">
            <v>Mandt, Tyler Clark</v>
          </cell>
          <cell r="L241" t="str">
            <v>Mandt</v>
          </cell>
          <cell r="M241" t="str">
            <v>Tyler</v>
          </cell>
          <cell r="N241">
            <v>44013</v>
          </cell>
          <cell r="O241">
            <v>44377</v>
          </cell>
          <cell r="P241" t="str">
            <v>0772</v>
          </cell>
          <cell r="Q241" t="str">
            <v>MSP</v>
          </cell>
          <cell r="R241">
            <v>40733544</v>
          </cell>
          <cell r="S241" t="e">
            <v>#REF!</v>
          </cell>
          <cell r="T241" t="str">
            <v/>
          </cell>
          <cell r="U241" t="str">
            <v>NA</v>
          </cell>
          <cell r="W241">
            <v>91900</v>
          </cell>
          <cell r="X241">
            <v>0.2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91900</v>
          </cell>
          <cell r="AD241">
            <v>0</v>
          </cell>
          <cell r="AE241">
            <v>0</v>
          </cell>
          <cell r="AF241">
            <v>91900</v>
          </cell>
          <cell r="AG241">
            <v>91900</v>
          </cell>
          <cell r="AH241">
            <v>0.2</v>
          </cell>
          <cell r="AI241">
            <v>18380</v>
          </cell>
          <cell r="AJ241">
            <v>0</v>
          </cell>
          <cell r="AK241"/>
          <cell r="AL241"/>
          <cell r="AO241"/>
          <cell r="AP241"/>
          <cell r="AQ241"/>
          <cell r="AS241">
            <v>18380</v>
          </cell>
          <cell r="AT241">
            <v>44013</v>
          </cell>
          <cell r="AU241">
            <v>44377</v>
          </cell>
          <cell r="AV241" t="str">
            <v>MSP with PNZ only</v>
          </cell>
          <cell r="AW241">
            <v>43958</v>
          </cell>
          <cell r="BD241" t="str">
            <v>X</v>
          </cell>
          <cell r="BF241" t="str">
            <v>Y</v>
          </cell>
          <cell r="BG241" t="str">
            <v>GME</v>
          </cell>
          <cell r="BH241" t="str">
            <v>tmandt@ucsd.edu</v>
          </cell>
          <cell r="BJ241">
            <v>0</v>
          </cell>
          <cell r="BK241">
            <v>30601</v>
          </cell>
          <cell r="BL241">
            <v>44.013409961685824</v>
          </cell>
          <cell r="BM241">
            <v>0</v>
          </cell>
          <cell r="BO241"/>
        </row>
        <row r="242">
          <cell r="A242">
            <v>2021</v>
          </cell>
          <cell r="B242">
            <v>306</v>
          </cell>
          <cell r="C242" t="str">
            <v>Radiology</v>
          </cell>
          <cell r="D242" t="str">
            <v>NA</v>
          </cell>
          <cell r="F242" t="str">
            <v>Tam</v>
          </cell>
          <cell r="G242" t="str">
            <v>MSP</v>
          </cell>
          <cell r="H242" t="str">
            <v>Active</v>
          </cell>
          <cell r="I242">
            <v>10365931</v>
          </cell>
          <cell r="J242" t="e">
            <v>#N/A</v>
          </cell>
          <cell r="K242" t="str">
            <v>SHROADS, MICHAEL R</v>
          </cell>
          <cell r="L242" t="str">
            <v>SHROADS</v>
          </cell>
          <cell r="M242" t="str">
            <v>MICHAEL</v>
          </cell>
          <cell r="N242">
            <v>44013</v>
          </cell>
          <cell r="O242">
            <v>44377</v>
          </cell>
          <cell r="P242" t="str">
            <v>0772</v>
          </cell>
          <cell r="Q242" t="str">
            <v>MSP</v>
          </cell>
          <cell r="R242">
            <v>40659452</v>
          </cell>
          <cell r="S242" t="e">
            <v>#REF!</v>
          </cell>
          <cell r="T242" t="str">
            <v/>
          </cell>
          <cell r="U242" t="str">
            <v>NA</v>
          </cell>
          <cell r="W242">
            <v>95325</v>
          </cell>
          <cell r="X242">
            <v>0.2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95325</v>
          </cell>
          <cell r="AD242">
            <v>0</v>
          </cell>
          <cell r="AE242">
            <v>0</v>
          </cell>
          <cell r="AF242">
            <v>95325</v>
          </cell>
          <cell r="AG242">
            <v>95325</v>
          </cell>
          <cell r="AH242">
            <v>0.2</v>
          </cell>
          <cell r="AI242">
            <v>19065</v>
          </cell>
          <cell r="AJ242">
            <v>0</v>
          </cell>
          <cell r="AK242"/>
          <cell r="AL242"/>
          <cell r="AO242"/>
          <cell r="AP242"/>
          <cell r="AQ242"/>
          <cell r="AS242">
            <v>19065</v>
          </cell>
          <cell r="AT242">
            <v>44013</v>
          </cell>
          <cell r="AU242">
            <v>44377</v>
          </cell>
          <cell r="AV242" t="str">
            <v>MSP without incentive</v>
          </cell>
          <cell r="AW242">
            <v>44001</v>
          </cell>
          <cell r="AX242" t="str">
            <v>Tam, S.</v>
          </cell>
          <cell r="BC242" t="str">
            <v>ARC0273623</v>
          </cell>
          <cell r="BD242" t="str">
            <v>X</v>
          </cell>
          <cell r="BF242" t="str">
            <v>Y</v>
          </cell>
          <cell r="BG242" t="str">
            <v>GME</v>
          </cell>
          <cell r="BH242" t="str">
            <v>mshroads@ucsd.edu</v>
          </cell>
          <cell r="BJ242">
            <v>0</v>
          </cell>
          <cell r="BK242">
            <v>30601</v>
          </cell>
          <cell r="BL242">
            <v>45.65373563218391</v>
          </cell>
          <cell r="BM242">
            <v>0</v>
          </cell>
          <cell r="BO242"/>
        </row>
        <row r="243">
          <cell r="A243">
            <v>2021</v>
          </cell>
          <cell r="B243">
            <v>306</v>
          </cell>
          <cell r="C243" t="str">
            <v>Radiology</v>
          </cell>
          <cell r="D243" t="str">
            <v>NA</v>
          </cell>
          <cell r="F243" t="str">
            <v>Tam</v>
          </cell>
          <cell r="G243" t="str">
            <v>MSP</v>
          </cell>
          <cell r="H243" t="str">
            <v>Active</v>
          </cell>
          <cell r="I243">
            <v>10366200</v>
          </cell>
          <cell r="J243" t="e">
            <v>#N/A</v>
          </cell>
          <cell r="K243" t="str">
            <v>Retson, Tara Alexis</v>
          </cell>
          <cell r="L243" t="str">
            <v>Retson</v>
          </cell>
          <cell r="M243" t="str">
            <v>Tara</v>
          </cell>
          <cell r="N243">
            <v>44013</v>
          </cell>
          <cell r="O243">
            <v>44377</v>
          </cell>
          <cell r="P243" t="str">
            <v>0772</v>
          </cell>
          <cell r="Q243" t="str">
            <v>MSP</v>
          </cell>
          <cell r="R243">
            <v>40658137</v>
          </cell>
          <cell r="S243" t="e">
            <v>#REF!</v>
          </cell>
          <cell r="T243" t="str">
            <v/>
          </cell>
          <cell r="U243" t="str">
            <v>NA</v>
          </cell>
          <cell r="W243">
            <v>91900</v>
          </cell>
          <cell r="X243">
            <v>0.2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91900</v>
          </cell>
          <cell r="AD243">
            <v>0</v>
          </cell>
          <cell r="AE243">
            <v>0</v>
          </cell>
          <cell r="AF243">
            <v>91900</v>
          </cell>
          <cell r="AG243">
            <v>91900</v>
          </cell>
          <cell r="AH243">
            <v>0.2</v>
          </cell>
          <cell r="AI243">
            <v>18380</v>
          </cell>
          <cell r="AJ243">
            <v>0</v>
          </cell>
          <cell r="AK243"/>
          <cell r="AL243"/>
          <cell r="AO243"/>
          <cell r="AP243"/>
          <cell r="AQ243"/>
          <cell r="AS243">
            <v>18380</v>
          </cell>
          <cell r="AT243">
            <v>44013</v>
          </cell>
          <cell r="AU243">
            <v>44377</v>
          </cell>
          <cell r="AV243" t="str">
            <v>MSP with PNZ only</v>
          </cell>
          <cell r="AW243">
            <v>43998</v>
          </cell>
          <cell r="AX243" t="str">
            <v>Tam, S.</v>
          </cell>
          <cell r="BC243" t="str">
            <v>ARC0273260</v>
          </cell>
          <cell r="BD243" t="str">
            <v>X</v>
          </cell>
          <cell r="BF243" t="str">
            <v>Y</v>
          </cell>
          <cell r="BG243" t="str">
            <v>GME</v>
          </cell>
          <cell r="BH243" t="str">
            <v>tretson@ucsd.edu</v>
          </cell>
          <cell r="BJ243">
            <v>0</v>
          </cell>
          <cell r="BK243">
            <v>30601</v>
          </cell>
          <cell r="BL243">
            <v>44.013409961685824</v>
          </cell>
          <cell r="BM243">
            <v>0</v>
          </cell>
          <cell r="BO243"/>
        </row>
        <row r="244">
          <cell r="A244">
            <v>2021</v>
          </cell>
          <cell r="B244">
            <v>306</v>
          </cell>
          <cell r="C244" t="str">
            <v>Radiology</v>
          </cell>
          <cell r="D244" t="str">
            <v>NA</v>
          </cell>
          <cell r="F244" t="str">
            <v>Tam</v>
          </cell>
          <cell r="G244" t="str">
            <v>MSP</v>
          </cell>
          <cell r="H244" t="str">
            <v>Active</v>
          </cell>
          <cell r="I244">
            <v>10366748</v>
          </cell>
          <cell r="J244" t="e">
            <v>#N/A</v>
          </cell>
          <cell r="K244" t="str">
            <v>Sampath, Srihari</v>
          </cell>
          <cell r="L244" t="str">
            <v>Sampath</v>
          </cell>
          <cell r="M244" t="str">
            <v>Srihari</v>
          </cell>
          <cell r="N244">
            <v>43922</v>
          </cell>
          <cell r="O244">
            <v>44286</v>
          </cell>
          <cell r="P244" t="str">
            <v>0770</v>
          </cell>
          <cell r="Q244" t="str">
            <v>MSP</v>
          </cell>
          <cell r="R244">
            <v>40659774</v>
          </cell>
          <cell r="S244" t="e">
            <v>#REF!</v>
          </cell>
          <cell r="T244" t="str">
            <v/>
          </cell>
          <cell r="U244" t="str">
            <v>NA</v>
          </cell>
          <cell r="W244">
            <v>217700</v>
          </cell>
          <cell r="X244">
            <v>0.2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217700</v>
          </cell>
          <cell r="AD244">
            <v>93300</v>
          </cell>
          <cell r="AE244">
            <v>0</v>
          </cell>
          <cell r="AF244">
            <v>311000</v>
          </cell>
          <cell r="AG244">
            <v>311000</v>
          </cell>
          <cell r="AH244">
            <v>0.2</v>
          </cell>
          <cell r="AI244">
            <v>62200</v>
          </cell>
          <cell r="AJ244">
            <v>0</v>
          </cell>
          <cell r="AK244"/>
          <cell r="AL244"/>
          <cell r="AO244"/>
          <cell r="AP244"/>
          <cell r="AQ244"/>
          <cell r="AS244">
            <v>62200</v>
          </cell>
          <cell r="AT244">
            <v>43922</v>
          </cell>
          <cell r="AU244">
            <v>44286</v>
          </cell>
          <cell r="AV244" t="str">
            <v>MSP with PSZ only</v>
          </cell>
          <cell r="AW244">
            <v>43888</v>
          </cell>
          <cell r="AX244" t="str">
            <v>Tam, S.</v>
          </cell>
          <cell r="BC244" t="str">
            <v>Option 2 ARC0269752</v>
          </cell>
          <cell r="BD244" t="str">
            <v>D</v>
          </cell>
          <cell r="BF244" t="str">
            <v>Y</v>
          </cell>
          <cell r="BG244" t="str">
            <v>Sub 2</v>
          </cell>
          <cell r="BH244" t="str">
            <v>srsampath@ucsd.edu</v>
          </cell>
          <cell r="BJ244">
            <v>0</v>
          </cell>
          <cell r="BK244">
            <v>30620</v>
          </cell>
          <cell r="BL244">
            <v>104.2624521072797</v>
          </cell>
          <cell r="BM244">
            <v>44.683908045977013</v>
          </cell>
          <cell r="BN244">
            <v>0</v>
          </cell>
          <cell r="BO244">
            <v>0</v>
          </cell>
        </row>
        <row r="245">
          <cell r="A245">
            <v>2021</v>
          </cell>
          <cell r="B245">
            <v>306</v>
          </cell>
          <cell r="C245" t="str">
            <v>Radiology</v>
          </cell>
          <cell r="D245" t="str">
            <v>NA</v>
          </cell>
          <cell r="F245" t="str">
            <v>Tam</v>
          </cell>
          <cell r="G245" t="str">
            <v>MSP</v>
          </cell>
          <cell r="H245" t="str">
            <v>Active</v>
          </cell>
          <cell r="I245">
            <v>10367492</v>
          </cell>
          <cell r="J245" t="e">
            <v>#N/A</v>
          </cell>
          <cell r="K245" t="str">
            <v>Awwad, Andy Brian</v>
          </cell>
          <cell r="L245" t="str">
            <v>Awwad</v>
          </cell>
          <cell r="M245" t="str">
            <v>Andy</v>
          </cell>
          <cell r="N245">
            <v>44013</v>
          </cell>
          <cell r="O245">
            <v>44377</v>
          </cell>
          <cell r="P245" t="str">
            <v>0772</v>
          </cell>
          <cell r="Q245" t="str">
            <v>MSP</v>
          </cell>
          <cell r="R245">
            <v>40653666</v>
          </cell>
          <cell r="S245" t="e">
            <v>#REF!</v>
          </cell>
          <cell r="T245" t="str">
            <v/>
          </cell>
          <cell r="U245" t="str">
            <v>NA</v>
          </cell>
          <cell r="W245">
            <v>91900</v>
          </cell>
          <cell r="X245">
            <v>0.2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91900</v>
          </cell>
          <cell r="AD245">
            <v>0</v>
          </cell>
          <cell r="AE245">
            <v>0</v>
          </cell>
          <cell r="AF245">
            <v>91900</v>
          </cell>
          <cell r="AG245">
            <v>91900</v>
          </cell>
          <cell r="AH245">
            <v>0.2</v>
          </cell>
          <cell r="AI245">
            <v>18380</v>
          </cell>
          <cell r="AJ245">
            <v>0</v>
          </cell>
          <cell r="AK245"/>
          <cell r="AL245"/>
          <cell r="AO245"/>
          <cell r="AP245"/>
          <cell r="AQ245"/>
          <cell r="AS245">
            <v>18380</v>
          </cell>
          <cell r="AT245">
            <v>44013</v>
          </cell>
          <cell r="AU245">
            <v>44377</v>
          </cell>
          <cell r="AV245" t="str">
            <v>MSP with PNZ only</v>
          </cell>
          <cell r="AW245">
            <v>43976</v>
          </cell>
          <cell r="AX245" t="str">
            <v>Tam, S.</v>
          </cell>
          <cell r="BC245" t="str">
            <v>ARC0273286</v>
          </cell>
          <cell r="BD245" t="str">
            <v>X</v>
          </cell>
          <cell r="BF245" t="str">
            <v>Y</v>
          </cell>
          <cell r="BG245" t="str">
            <v>GME</v>
          </cell>
          <cell r="BH245" t="str">
            <v>anawwad@ucsd.edu</v>
          </cell>
          <cell r="BJ245">
            <v>0</v>
          </cell>
          <cell r="BK245">
            <v>30601</v>
          </cell>
          <cell r="BL245">
            <v>44.013409961685824</v>
          </cell>
          <cell r="BM245">
            <v>0</v>
          </cell>
          <cell r="BO245"/>
        </row>
        <row r="246">
          <cell r="A246">
            <v>2022</v>
          </cell>
          <cell r="B246">
            <v>306</v>
          </cell>
          <cell r="C246" t="str">
            <v>Radiology</v>
          </cell>
          <cell r="D246" t="str">
            <v>NA</v>
          </cell>
          <cell r="F246" t="str">
            <v>Tam</v>
          </cell>
          <cell r="G246" t="str">
            <v>MSP</v>
          </cell>
          <cell r="H246" t="str">
            <v>Active</v>
          </cell>
          <cell r="I246">
            <v>10369139</v>
          </cell>
          <cell r="J246" t="e">
            <v>#N/A</v>
          </cell>
          <cell r="K246" t="str">
            <v>KOO, SONYA JANET</v>
          </cell>
          <cell r="L246" t="str">
            <v>KOO</v>
          </cell>
          <cell r="M246" t="str">
            <v>SONYA</v>
          </cell>
          <cell r="N246">
            <v>44058</v>
          </cell>
          <cell r="O246">
            <v>44422</v>
          </cell>
          <cell r="P246" t="str">
            <v>0771</v>
          </cell>
          <cell r="Q246" t="str">
            <v>MSP</v>
          </cell>
          <cell r="R246">
            <v>40654159</v>
          </cell>
          <cell r="S246" t="e">
            <v>#REF!</v>
          </cell>
          <cell r="T246" t="str">
            <v/>
          </cell>
          <cell r="U246" t="str">
            <v>NA</v>
          </cell>
          <cell r="W246">
            <v>211820</v>
          </cell>
          <cell r="X246">
            <v>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211820</v>
          </cell>
          <cell r="AD246">
            <v>90780</v>
          </cell>
          <cell r="AE246">
            <v>0</v>
          </cell>
          <cell r="AF246">
            <v>302600</v>
          </cell>
          <cell r="AG246">
            <v>302600</v>
          </cell>
          <cell r="AH246">
            <v>1</v>
          </cell>
          <cell r="AI246">
            <v>302600</v>
          </cell>
          <cell r="AJ246">
            <v>0</v>
          </cell>
          <cell r="AK246"/>
          <cell r="AL246"/>
          <cell r="AO246"/>
          <cell r="AP246"/>
          <cell r="AQ246"/>
          <cell r="AS246">
            <v>302600</v>
          </cell>
          <cell r="AT246">
            <v>44058</v>
          </cell>
          <cell r="AU246">
            <v>44422</v>
          </cell>
          <cell r="AV246" t="str">
            <v>MSP with PSZ only</v>
          </cell>
          <cell r="AW246">
            <v>44052</v>
          </cell>
          <cell r="AX246" t="str">
            <v>Tam, S.</v>
          </cell>
          <cell r="BC246" t="str">
            <v>ARC0251559 - FIXED</v>
          </cell>
          <cell r="BD246" t="str">
            <v>M</v>
          </cell>
          <cell r="BF246" t="str">
            <v>Y</v>
          </cell>
          <cell r="BG246"/>
          <cell r="BH246" t="str">
            <v>s3koo@ucsd.edu</v>
          </cell>
          <cell r="BJ246">
            <v>0</v>
          </cell>
          <cell r="BK246">
            <v>30620</v>
          </cell>
          <cell r="BL246">
            <v>101.44636015325671</v>
          </cell>
          <cell r="BM246">
            <v>43.477011494252871</v>
          </cell>
          <cell r="BO246"/>
        </row>
        <row r="247">
          <cell r="A247">
            <v>2021</v>
          </cell>
          <cell r="B247">
            <v>306</v>
          </cell>
          <cell r="C247" t="str">
            <v>Radiology</v>
          </cell>
          <cell r="D247" t="str">
            <v>NA</v>
          </cell>
          <cell r="F247" t="str">
            <v>Tam</v>
          </cell>
          <cell r="G247" t="str">
            <v>MSP</v>
          </cell>
          <cell r="H247" t="str">
            <v>Active</v>
          </cell>
          <cell r="I247">
            <v>10369225</v>
          </cell>
          <cell r="J247" t="e">
            <v>#N/A</v>
          </cell>
          <cell r="K247" t="str">
            <v>Noorbakhsh, Abraham</v>
          </cell>
          <cell r="L247" t="str">
            <v>Noorbakhsh</v>
          </cell>
          <cell r="M247" t="str">
            <v>Abraham</v>
          </cell>
          <cell r="N247">
            <v>44013</v>
          </cell>
          <cell r="O247">
            <v>44377</v>
          </cell>
          <cell r="P247" t="str">
            <v>0772</v>
          </cell>
          <cell r="Q247" t="str">
            <v>MSP</v>
          </cell>
          <cell r="R247">
            <v>40656694</v>
          </cell>
          <cell r="S247" t="e">
            <v>#REF!</v>
          </cell>
          <cell r="T247" t="str">
            <v/>
          </cell>
          <cell r="U247" t="str">
            <v>NA</v>
          </cell>
          <cell r="W247">
            <v>91900</v>
          </cell>
          <cell r="X247">
            <v>0.2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91900</v>
          </cell>
          <cell r="AD247">
            <v>0</v>
          </cell>
          <cell r="AE247">
            <v>0</v>
          </cell>
          <cell r="AF247">
            <v>91900</v>
          </cell>
          <cell r="AG247">
            <v>91900</v>
          </cell>
          <cell r="AH247">
            <v>0.2</v>
          </cell>
          <cell r="AI247">
            <v>18380</v>
          </cell>
          <cell r="AJ247">
            <v>0</v>
          </cell>
          <cell r="AK247"/>
          <cell r="AL247"/>
          <cell r="AO247"/>
          <cell r="AP247"/>
          <cell r="AQ247"/>
          <cell r="AS247">
            <v>18380</v>
          </cell>
          <cell r="AT247">
            <v>44013</v>
          </cell>
          <cell r="AU247">
            <v>44377</v>
          </cell>
          <cell r="AV247" t="str">
            <v>MSP with PNZ only</v>
          </cell>
          <cell r="AW247">
            <v>43976</v>
          </cell>
          <cell r="AX247" t="str">
            <v>Tam, S.</v>
          </cell>
          <cell r="BC247" t="str">
            <v>ARC0273271</v>
          </cell>
          <cell r="BD247" t="str">
            <v>X</v>
          </cell>
          <cell r="BF247" t="str">
            <v>Y</v>
          </cell>
          <cell r="BG247" t="str">
            <v>GME</v>
          </cell>
          <cell r="BH247" t="str">
            <v>anoorbakhsh@ucsd.edu</v>
          </cell>
          <cell r="BJ247">
            <v>0</v>
          </cell>
          <cell r="BK247">
            <v>30601</v>
          </cell>
          <cell r="BL247">
            <v>44.013409961685824</v>
          </cell>
          <cell r="BM247">
            <v>0</v>
          </cell>
          <cell r="BO247"/>
        </row>
        <row r="248">
          <cell r="A248">
            <v>2021</v>
          </cell>
          <cell r="B248">
            <v>306</v>
          </cell>
          <cell r="C248" t="str">
            <v>Radiology</v>
          </cell>
          <cell r="D248" t="str">
            <v>NA</v>
          </cell>
          <cell r="F248" t="str">
            <v>Tam</v>
          </cell>
          <cell r="G248" t="str">
            <v>MSP</v>
          </cell>
          <cell r="H248" t="str">
            <v>Active</v>
          </cell>
          <cell r="I248">
            <v>10369461</v>
          </cell>
          <cell r="J248" t="e">
            <v>#N/A</v>
          </cell>
          <cell r="K248" t="str">
            <v>Fazeli Dehkordy, Soudabeh</v>
          </cell>
          <cell r="L248" t="str">
            <v>Fazeli Dehkordy</v>
          </cell>
          <cell r="M248" t="str">
            <v>Soudabeh</v>
          </cell>
          <cell r="N248">
            <v>44013</v>
          </cell>
          <cell r="O248">
            <v>44377</v>
          </cell>
          <cell r="P248" t="str">
            <v>0772</v>
          </cell>
          <cell r="Q248" t="str">
            <v>MSP</v>
          </cell>
          <cell r="R248">
            <v>40651432</v>
          </cell>
          <cell r="S248" t="e">
            <v>#REF!</v>
          </cell>
          <cell r="T248" t="str">
            <v/>
          </cell>
          <cell r="U248" t="str">
            <v>NA</v>
          </cell>
          <cell r="W248">
            <v>91900</v>
          </cell>
          <cell r="X248">
            <v>0.2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91900</v>
          </cell>
          <cell r="AD248">
            <v>0</v>
          </cell>
          <cell r="AE248">
            <v>0</v>
          </cell>
          <cell r="AF248">
            <v>91900</v>
          </cell>
          <cell r="AG248">
            <v>91900</v>
          </cell>
          <cell r="AH248">
            <v>0.2</v>
          </cell>
          <cell r="AI248">
            <v>18380</v>
          </cell>
          <cell r="AJ248">
            <v>0</v>
          </cell>
          <cell r="AK248"/>
          <cell r="AL248"/>
          <cell r="AO248"/>
          <cell r="AP248"/>
          <cell r="AQ248"/>
          <cell r="AS248">
            <v>18380</v>
          </cell>
          <cell r="AT248">
            <v>44013</v>
          </cell>
          <cell r="AU248">
            <v>44377</v>
          </cell>
          <cell r="AV248" t="str">
            <v>MSP with PNZ only</v>
          </cell>
          <cell r="AW248">
            <v>43997</v>
          </cell>
          <cell r="BC248" t="str">
            <v>ARC0273305 - extension only</v>
          </cell>
          <cell r="BD248" t="str">
            <v>X</v>
          </cell>
          <cell r="BF248" t="str">
            <v>Y</v>
          </cell>
          <cell r="BG248" t="str">
            <v>GME</v>
          </cell>
          <cell r="BH248" t="str">
            <v>sfazelidehkordy@ucsd.edu</v>
          </cell>
          <cell r="BJ248">
            <v>0</v>
          </cell>
          <cell r="BK248">
            <v>30601</v>
          </cell>
          <cell r="BL248">
            <v>44.013409961685824</v>
          </cell>
          <cell r="BM248">
            <v>0</v>
          </cell>
          <cell r="BO248"/>
        </row>
        <row r="249">
          <cell r="A249">
            <v>2021</v>
          </cell>
          <cell r="B249">
            <v>306</v>
          </cell>
          <cell r="C249" t="str">
            <v>Radiology</v>
          </cell>
          <cell r="D249" t="str">
            <v>NA</v>
          </cell>
          <cell r="F249" t="str">
            <v>Tam</v>
          </cell>
          <cell r="G249" t="str">
            <v>MSP</v>
          </cell>
          <cell r="H249" t="str">
            <v>Active</v>
          </cell>
          <cell r="I249">
            <v>10369982</v>
          </cell>
          <cell r="J249" t="e">
            <v>#N/A</v>
          </cell>
          <cell r="K249" t="str">
            <v>Besser, Alexandra H</v>
          </cell>
          <cell r="L249" t="str">
            <v>Besser</v>
          </cell>
          <cell r="M249" t="str">
            <v>Alexandra</v>
          </cell>
          <cell r="N249">
            <v>44013</v>
          </cell>
          <cell r="O249">
            <v>44377</v>
          </cell>
          <cell r="P249" t="str">
            <v>0772</v>
          </cell>
          <cell r="Q249" t="str">
            <v>MSP</v>
          </cell>
          <cell r="R249">
            <v>40733561</v>
          </cell>
          <cell r="S249" t="e">
            <v>#REF!</v>
          </cell>
          <cell r="T249" t="str">
            <v/>
          </cell>
          <cell r="U249" t="str">
            <v>NA</v>
          </cell>
          <cell r="W249">
            <v>91900</v>
          </cell>
          <cell r="X249">
            <v>0.2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91900</v>
          </cell>
          <cell r="AD249">
            <v>0</v>
          </cell>
          <cell r="AE249">
            <v>0</v>
          </cell>
          <cell r="AF249">
            <v>91900</v>
          </cell>
          <cell r="AG249">
            <v>91900</v>
          </cell>
          <cell r="AH249">
            <v>0.2</v>
          </cell>
          <cell r="AI249">
            <v>18380</v>
          </cell>
          <cell r="AJ249">
            <v>0</v>
          </cell>
          <cell r="AK249"/>
          <cell r="AL249"/>
          <cell r="AO249"/>
          <cell r="AP249"/>
          <cell r="AQ249"/>
          <cell r="AS249">
            <v>18380</v>
          </cell>
          <cell r="AT249">
            <v>44013</v>
          </cell>
          <cell r="AU249">
            <v>44377</v>
          </cell>
          <cell r="AV249" t="str">
            <v>MSP with PNZ only</v>
          </cell>
          <cell r="AW249">
            <v>43959</v>
          </cell>
          <cell r="BC249" t="str">
            <v>ARC0282307</v>
          </cell>
          <cell r="BD249" t="str">
            <v>X</v>
          </cell>
          <cell r="BF249" t="str">
            <v>Y</v>
          </cell>
          <cell r="BG249" t="str">
            <v>GME</v>
          </cell>
          <cell r="BH249" t="str">
            <v>albesser@ucsd.edu</v>
          </cell>
          <cell r="BJ249">
            <v>0</v>
          </cell>
          <cell r="BK249">
            <v>30600</v>
          </cell>
          <cell r="BL249">
            <v>44.013409961685824</v>
          </cell>
          <cell r="BM249">
            <v>0</v>
          </cell>
          <cell r="BO249"/>
        </row>
        <row r="250">
          <cell r="A250">
            <v>2021</v>
          </cell>
          <cell r="B250">
            <v>306</v>
          </cell>
          <cell r="C250" t="str">
            <v>Radiology</v>
          </cell>
          <cell r="D250" t="str">
            <v>NA</v>
          </cell>
          <cell r="F250" t="str">
            <v>Tam</v>
          </cell>
          <cell r="G250" t="str">
            <v>MSP</v>
          </cell>
          <cell r="H250" t="str">
            <v>Active</v>
          </cell>
          <cell r="I250">
            <v>10370181</v>
          </cell>
          <cell r="J250" t="e">
            <v>#N/A</v>
          </cell>
          <cell r="K250" t="str">
            <v>Ladd, William</v>
          </cell>
          <cell r="L250" t="str">
            <v>Ladd</v>
          </cell>
          <cell r="M250" t="str">
            <v>William</v>
          </cell>
          <cell r="N250">
            <v>44105</v>
          </cell>
          <cell r="O250">
            <v>44377</v>
          </cell>
          <cell r="P250" t="str">
            <v>0770</v>
          </cell>
          <cell r="Q250" t="str">
            <v>MSP</v>
          </cell>
          <cell r="R250">
            <v>40654432</v>
          </cell>
          <cell r="S250" t="e">
            <v>#REF!</v>
          </cell>
          <cell r="T250" t="str">
            <v/>
          </cell>
          <cell r="U250" t="str">
            <v>NA</v>
          </cell>
          <cell r="W250">
            <v>260260</v>
          </cell>
          <cell r="X250">
            <v>0.7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260260</v>
          </cell>
          <cell r="AD250">
            <v>111540</v>
          </cell>
          <cell r="AE250">
            <v>0</v>
          </cell>
          <cell r="AF250">
            <v>371800</v>
          </cell>
          <cell r="AG250">
            <v>371800</v>
          </cell>
          <cell r="AH250">
            <v>0.7</v>
          </cell>
          <cell r="AI250">
            <v>260259.99999999997</v>
          </cell>
          <cell r="AJ250">
            <v>0</v>
          </cell>
          <cell r="AK250"/>
          <cell r="AL250"/>
          <cell r="AO250"/>
          <cell r="AP250"/>
          <cell r="AQ250"/>
          <cell r="AS250">
            <v>260260</v>
          </cell>
          <cell r="AT250">
            <v>44013</v>
          </cell>
          <cell r="AU250">
            <v>44377</v>
          </cell>
          <cell r="AV250" t="str">
            <v>MSP with PNZ only</v>
          </cell>
          <cell r="AW250">
            <v>43976</v>
          </cell>
          <cell r="AX250" t="str">
            <v>Tam, S.</v>
          </cell>
          <cell r="BC250" t="str">
            <v>ARC0290421 - REVISION - increase in FTE</v>
          </cell>
          <cell r="BD250" t="str">
            <v>M</v>
          </cell>
          <cell r="BF250" t="str">
            <v>Y</v>
          </cell>
          <cell r="BG250"/>
          <cell r="BH250" t="str">
            <v>wladd@ucsd.edu</v>
          </cell>
          <cell r="BI250" t="str">
            <v>Radiology: Breast Division</v>
          </cell>
          <cell r="BJ250">
            <v>0</v>
          </cell>
          <cell r="BK250">
            <v>30620</v>
          </cell>
          <cell r="BL250">
            <v>124.6455938697318</v>
          </cell>
          <cell r="BM250">
            <v>53.419540229885058</v>
          </cell>
          <cell r="BO250"/>
        </row>
        <row r="251">
          <cell r="A251">
            <v>2022</v>
          </cell>
          <cell r="B251">
            <v>306</v>
          </cell>
          <cell r="C251" t="str">
            <v>Radiology</v>
          </cell>
          <cell r="D251" t="str">
            <v>NA</v>
          </cell>
          <cell r="F251" t="str">
            <v>Tam</v>
          </cell>
          <cell r="G251" t="str">
            <v>MSP</v>
          </cell>
          <cell r="H251" t="str">
            <v>Active</v>
          </cell>
          <cell r="I251">
            <v>10371126</v>
          </cell>
          <cell r="J251" t="e">
            <v>#N/A</v>
          </cell>
          <cell r="K251" t="str">
            <v>Georgy, Bassem Adeeb</v>
          </cell>
          <cell r="L251" t="str">
            <v>Georgy</v>
          </cell>
          <cell r="M251" t="str">
            <v>Bassen Adeeb</v>
          </cell>
          <cell r="N251">
            <v>44083</v>
          </cell>
          <cell r="O251">
            <v>44447</v>
          </cell>
          <cell r="P251" t="str">
            <v>0771</v>
          </cell>
          <cell r="Q251" t="str">
            <v>MSP</v>
          </cell>
          <cell r="R251">
            <v>40651965</v>
          </cell>
          <cell r="S251" t="e">
            <v>#REF!</v>
          </cell>
          <cell r="T251" t="str">
            <v/>
          </cell>
          <cell r="U251" t="str">
            <v>NA</v>
          </cell>
          <cell r="W251">
            <v>211820</v>
          </cell>
          <cell r="X251">
            <v>0.2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211820</v>
          </cell>
          <cell r="AD251">
            <v>90780</v>
          </cell>
          <cell r="AE251">
            <v>0</v>
          </cell>
          <cell r="AF251">
            <v>302600</v>
          </cell>
          <cell r="AG251">
            <v>302600</v>
          </cell>
          <cell r="AH251">
            <v>0.2</v>
          </cell>
          <cell r="AI251">
            <v>60520</v>
          </cell>
          <cell r="AJ251">
            <v>0</v>
          </cell>
          <cell r="AK251"/>
          <cell r="AL251"/>
          <cell r="AO251"/>
          <cell r="AP251"/>
          <cell r="AQ251"/>
          <cell r="AS251">
            <v>60520</v>
          </cell>
          <cell r="AT251">
            <v>44083</v>
          </cell>
          <cell r="AU251">
            <v>44447</v>
          </cell>
          <cell r="AV251" t="str">
            <v>MSP with PSZ only</v>
          </cell>
          <cell r="AW251">
            <v>44070</v>
          </cell>
          <cell r="AX251" t="str">
            <v>Tam, S.</v>
          </cell>
          <cell r="BC251" t="str">
            <v>ARC0284236</v>
          </cell>
          <cell r="BD251" t="str">
            <v>D</v>
          </cell>
          <cell r="BF251" t="str">
            <v>Y</v>
          </cell>
          <cell r="BG251" t="str">
            <v>Sub 2</v>
          </cell>
          <cell r="BH251" t="str">
            <v>bgeorgy@ucsd.edu</v>
          </cell>
          <cell r="BJ251">
            <v>0</v>
          </cell>
          <cell r="BK251">
            <v>30620</v>
          </cell>
          <cell r="BL251">
            <v>101.44636015325671</v>
          </cell>
          <cell r="BM251">
            <v>43.477011494252871</v>
          </cell>
          <cell r="BN251">
            <v>0</v>
          </cell>
          <cell r="BO251">
            <v>0</v>
          </cell>
        </row>
        <row r="252">
          <cell r="A252">
            <v>2022</v>
          </cell>
          <cell r="B252">
            <v>306</v>
          </cell>
          <cell r="C252" t="str">
            <v>Radiology</v>
          </cell>
          <cell r="D252" t="str">
            <v>NA</v>
          </cell>
          <cell r="F252" t="str">
            <v>Tam</v>
          </cell>
          <cell r="G252" t="str">
            <v>MSP</v>
          </cell>
          <cell r="H252" t="str">
            <v>Active</v>
          </cell>
          <cell r="I252">
            <v>10371277</v>
          </cell>
          <cell r="J252" t="e">
            <v>#N/A</v>
          </cell>
          <cell r="K252" t="str">
            <v>LIM, VIVIAN</v>
          </cell>
          <cell r="L252" t="str">
            <v>Lim</v>
          </cell>
          <cell r="M252" t="str">
            <v>Vivian</v>
          </cell>
          <cell r="N252">
            <v>44021</v>
          </cell>
          <cell r="O252">
            <v>44385</v>
          </cell>
          <cell r="P252" t="str">
            <v>0770</v>
          </cell>
          <cell r="Q252" t="str">
            <v>MSP</v>
          </cell>
          <cell r="R252">
            <v>40654771</v>
          </cell>
          <cell r="S252" t="e">
            <v>#REF!</v>
          </cell>
          <cell r="T252" t="str">
            <v/>
          </cell>
          <cell r="U252" t="str">
            <v>NA</v>
          </cell>
          <cell r="W252">
            <v>248500</v>
          </cell>
          <cell r="X252">
            <v>0.4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248500</v>
          </cell>
          <cell r="AD252">
            <v>106500</v>
          </cell>
          <cell r="AE252">
            <v>0</v>
          </cell>
          <cell r="AF252">
            <v>355000</v>
          </cell>
          <cell r="AG252">
            <v>355000</v>
          </cell>
          <cell r="AH252">
            <v>0.4</v>
          </cell>
          <cell r="AI252">
            <v>142000</v>
          </cell>
          <cell r="AJ252">
            <v>0</v>
          </cell>
          <cell r="AK252"/>
          <cell r="AL252"/>
          <cell r="AO252"/>
          <cell r="AP252"/>
          <cell r="AQ252"/>
          <cell r="AS252">
            <v>142000</v>
          </cell>
          <cell r="AT252">
            <v>44021</v>
          </cell>
          <cell r="AU252">
            <v>44385</v>
          </cell>
          <cell r="AV252" t="str">
            <v>MSP with PSZ only</v>
          </cell>
          <cell r="AW252">
            <v>44000</v>
          </cell>
          <cell r="BC252" t="str">
            <v>ARC0279489 - extension only</v>
          </cell>
          <cell r="BD252" t="str">
            <v>D</v>
          </cell>
          <cell r="BF252" t="str">
            <v>Y</v>
          </cell>
          <cell r="BG252" t="str">
            <v>Sub 2</v>
          </cell>
          <cell r="BH252" t="str">
            <v>vlim@ucsd.edu</v>
          </cell>
          <cell r="BJ252">
            <v>0</v>
          </cell>
          <cell r="BK252">
            <v>30620</v>
          </cell>
          <cell r="BL252">
            <v>119.01340996168582</v>
          </cell>
          <cell r="BM252">
            <v>51.005747126436781</v>
          </cell>
          <cell r="BN252">
            <v>0</v>
          </cell>
          <cell r="BO252">
            <v>0</v>
          </cell>
        </row>
        <row r="253">
          <cell r="A253">
            <v>2021</v>
          </cell>
          <cell r="B253">
            <v>306</v>
          </cell>
          <cell r="C253" t="str">
            <v>Radiology</v>
          </cell>
          <cell r="D253" t="str">
            <v>NA</v>
          </cell>
          <cell r="F253" t="str">
            <v>Tam</v>
          </cell>
          <cell r="G253" t="str">
            <v>MSP</v>
          </cell>
          <cell r="H253" t="str">
            <v>Active</v>
          </cell>
          <cell r="I253">
            <v>10371513</v>
          </cell>
          <cell r="J253" t="e">
            <v>#N/A</v>
          </cell>
          <cell r="K253" t="str">
            <v>Brogan, David S</v>
          </cell>
          <cell r="L253" t="str">
            <v>Brogan</v>
          </cell>
          <cell r="M253" t="str">
            <v>David</v>
          </cell>
          <cell r="N253">
            <v>44013</v>
          </cell>
          <cell r="O253">
            <v>44377</v>
          </cell>
          <cell r="P253" t="str">
            <v>0772</v>
          </cell>
          <cell r="Q253" t="str">
            <v>MSP</v>
          </cell>
          <cell r="R253">
            <v>40649466</v>
          </cell>
          <cell r="S253" t="e">
            <v>#REF!</v>
          </cell>
          <cell r="T253" t="str">
            <v/>
          </cell>
          <cell r="U253" t="str">
            <v>NA</v>
          </cell>
          <cell r="W253">
            <v>91900</v>
          </cell>
          <cell r="X253">
            <v>0.2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91900</v>
          </cell>
          <cell r="AD253">
            <v>0</v>
          </cell>
          <cell r="AE253">
            <v>0</v>
          </cell>
          <cell r="AF253">
            <v>91900</v>
          </cell>
          <cell r="AG253">
            <v>91900</v>
          </cell>
          <cell r="AH253">
            <v>0.2</v>
          </cell>
          <cell r="AI253">
            <v>18380</v>
          </cell>
          <cell r="AJ253">
            <v>0</v>
          </cell>
          <cell r="AK253"/>
          <cell r="AL253"/>
          <cell r="AO253"/>
          <cell r="AP253"/>
          <cell r="AQ253"/>
          <cell r="AS253">
            <v>18380</v>
          </cell>
          <cell r="AT253">
            <v>44013</v>
          </cell>
          <cell r="AU253">
            <v>44377</v>
          </cell>
          <cell r="AV253" t="str">
            <v>MSP without incentive</v>
          </cell>
          <cell r="AW253">
            <v>44007</v>
          </cell>
          <cell r="AX253" t="str">
            <v>Tam, S.</v>
          </cell>
          <cell r="BC253" t="str">
            <v>ARC0273319</v>
          </cell>
          <cell r="BD253" t="str">
            <v>X</v>
          </cell>
          <cell r="BF253" t="str">
            <v>Y</v>
          </cell>
          <cell r="BG253" t="str">
            <v>GME</v>
          </cell>
          <cell r="BH253" t="str">
            <v>dsbrogan@ucsd.edu</v>
          </cell>
          <cell r="BJ253">
            <v>0</v>
          </cell>
          <cell r="BK253">
            <v>306</v>
          </cell>
          <cell r="BL253">
            <v>44.013409961685824</v>
          </cell>
          <cell r="BM253">
            <v>0</v>
          </cell>
          <cell r="BO253"/>
        </row>
        <row r="254">
          <cell r="A254">
            <v>2021</v>
          </cell>
          <cell r="B254">
            <v>306</v>
          </cell>
          <cell r="C254" t="str">
            <v>Radiology</v>
          </cell>
          <cell r="D254" t="str">
            <v>NA</v>
          </cell>
          <cell r="F254" t="str">
            <v>Tam</v>
          </cell>
          <cell r="G254" t="str">
            <v>MSP</v>
          </cell>
          <cell r="H254" t="str">
            <v>Active</v>
          </cell>
          <cell r="I254">
            <v>10372799</v>
          </cell>
          <cell r="J254" t="e">
            <v>#N/A</v>
          </cell>
          <cell r="K254" t="str">
            <v>Haghighat Jahromi, Amin</v>
          </cell>
          <cell r="L254" t="str">
            <v>Haghighat Jahromi</v>
          </cell>
          <cell r="M254" t="str">
            <v>Amin</v>
          </cell>
          <cell r="N254">
            <v>44013</v>
          </cell>
          <cell r="O254">
            <v>44377</v>
          </cell>
          <cell r="P254" t="str">
            <v>0772</v>
          </cell>
          <cell r="Q254" t="str">
            <v>MSP</v>
          </cell>
          <cell r="R254">
            <v>40652526</v>
          </cell>
          <cell r="S254" t="e">
            <v>#REF!</v>
          </cell>
          <cell r="T254" t="str">
            <v/>
          </cell>
          <cell r="U254" t="str">
            <v>NA</v>
          </cell>
          <cell r="W254">
            <v>91900</v>
          </cell>
          <cell r="X254">
            <v>0.2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91900</v>
          </cell>
          <cell r="AD254">
            <v>0</v>
          </cell>
          <cell r="AE254">
            <v>0</v>
          </cell>
          <cell r="AF254">
            <v>91900</v>
          </cell>
          <cell r="AG254">
            <v>91900</v>
          </cell>
          <cell r="AH254">
            <v>0.2</v>
          </cell>
          <cell r="AI254">
            <v>18380</v>
          </cell>
          <cell r="AJ254">
            <v>0</v>
          </cell>
          <cell r="AK254"/>
          <cell r="AL254"/>
          <cell r="AO254"/>
          <cell r="AP254"/>
          <cell r="AQ254"/>
          <cell r="AS254">
            <v>18380</v>
          </cell>
          <cell r="AT254">
            <v>44013</v>
          </cell>
          <cell r="AU254">
            <v>44377</v>
          </cell>
          <cell r="AV254" t="str">
            <v>MSP with PNZ only</v>
          </cell>
          <cell r="AW254">
            <v>43976</v>
          </cell>
          <cell r="AX254" t="str">
            <v>Tam, S.</v>
          </cell>
          <cell r="BC254" t="str">
            <v>ARC0273296</v>
          </cell>
          <cell r="BD254" t="str">
            <v>X</v>
          </cell>
          <cell r="BF254" t="str">
            <v>Y</v>
          </cell>
          <cell r="BG254" t="str">
            <v>GME</v>
          </cell>
          <cell r="BH254" t="str">
            <v>ajahromi@ucsd.edu</v>
          </cell>
          <cell r="BJ254">
            <v>0</v>
          </cell>
          <cell r="BK254">
            <v>30601</v>
          </cell>
          <cell r="BL254">
            <v>44.013409961685824</v>
          </cell>
          <cell r="BM254">
            <v>0</v>
          </cell>
          <cell r="BO254"/>
        </row>
        <row r="255">
          <cell r="A255">
            <v>2021</v>
          </cell>
          <cell r="B255">
            <v>306</v>
          </cell>
          <cell r="C255" t="str">
            <v>Radiology</v>
          </cell>
          <cell r="D255" t="str">
            <v>NA</v>
          </cell>
          <cell r="F255" t="str">
            <v>Tam</v>
          </cell>
          <cell r="G255" t="str">
            <v>MSP</v>
          </cell>
          <cell r="H255" t="str">
            <v>Active</v>
          </cell>
          <cell r="I255">
            <v>10373298</v>
          </cell>
          <cell r="J255" t="e">
            <v>#N/A</v>
          </cell>
          <cell r="K255" t="str">
            <v>Hannsun, Gemmy</v>
          </cell>
          <cell r="L255" t="str">
            <v>Hannsun</v>
          </cell>
          <cell r="M255" t="str">
            <v>Gemmy</v>
          </cell>
          <cell r="N255">
            <v>44013</v>
          </cell>
          <cell r="O255">
            <v>44377</v>
          </cell>
          <cell r="P255" t="str">
            <v>0772</v>
          </cell>
          <cell r="Q255" t="str">
            <v>MSP</v>
          </cell>
          <cell r="R255">
            <v>40652628</v>
          </cell>
          <cell r="S255" t="e">
            <v>#REF!</v>
          </cell>
          <cell r="T255" t="str">
            <v/>
          </cell>
          <cell r="U255" t="str">
            <v>NA</v>
          </cell>
          <cell r="W255">
            <v>91900</v>
          </cell>
          <cell r="X255">
            <v>0.2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91900</v>
          </cell>
          <cell r="AD255">
            <v>0</v>
          </cell>
          <cell r="AE255">
            <v>0</v>
          </cell>
          <cell r="AF255">
            <v>91900</v>
          </cell>
          <cell r="AG255">
            <v>91900</v>
          </cell>
          <cell r="AH255">
            <v>0.2</v>
          </cell>
          <cell r="AI255">
            <v>18380</v>
          </cell>
          <cell r="AJ255">
            <v>0</v>
          </cell>
          <cell r="AK255"/>
          <cell r="AL255"/>
          <cell r="AO255"/>
          <cell r="AP255"/>
          <cell r="AQ255"/>
          <cell r="AS255">
            <v>18380</v>
          </cell>
          <cell r="AT255">
            <v>44013</v>
          </cell>
          <cell r="AU255">
            <v>44377</v>
          </cell>
          <cell r="AV255" t="str">
            <v>MSP with PNZ only</v>
          </cell>
          <cell r="AW255">
            <v>43976</v>
          </cell>
          <cell r="AX255" t="str">
            <v>Tam, S.</v>
          </cell>
          <cell r="BC255" t="str">
            <v>ARC0273294</v>
          </cell>
          <cell r="BD255" t="str">
            <v>X</v>
          </cell>
          <cell r="BF255" t="str">
            <v>Y</v>
          </cell>
          <cell r="BG255" t="str">
            <v>GME</v>
          </cell>
          <cell r="BH255" t="str">
            <v>ghannsun@ucsd.edu</v>
          </cell>
          <cell r="BJ255">
            <v>0</v>
          </cell>
          <cell r="BK255">
            <v>30601</v>
          </cell>
          <cell r="BL255">
            <v>44.013409961685824</v>
          </cell>
          <cell r="BM255">
            <v>0</v>
          </cell>
          <cell r="BO255"/>
        </row>
        <row r="256">
          <cell r="A256">
            <v>2021</v>
          </cell>
          <cell r="B256">
            <v>306</v>
          </cell>
          <cell r="C256" t="str">
            <v>Radiology</v>
          </cell>
          <cell r="D256" t="str">
            <v>NA</v>
          </cell>
          <cell r="F256" t="str">
            <v>Tam</v>
          </cell>
          <cell r="G256" t="str">
            <v>MSP</v>
          </cell>
          <cell r="H256" t="str">
            <v>Active</v>
          </cell>
          <cell r="I256">
            <v>10374101</v>
          </cell>
          <cell r="J256" t="e">
            <v>#N/A</v>
          </cell>
          <cell r="K256" t="str">
            <v>An, Julie Yajie</v>
          </cell>
          <cell r="L256" t="str">
            <v>An</v>
          </cell>
          <cell r="M256" t="str">
            <v>Julie Yajie</v>
          </cell>
          <cell r="N256">
            <v>44013</v>
          </cell>
          <cell r="O256">
            <v>44377</v>
          </cell>
          <cell r="P256" t="str">
            <v>0772</v>
          </cell>
          <cell r="Q256" t="str">
            <v>MSP</v>
          </cell>
          <cell r="R256">
            <v>40647559</v>
          </cell>
          <cell r="S256" t="e">
            <v>#REF!</v>
          </cell>
          <cell r="T256" t="str">
            <v/>
          </cell>
          <cell r="U256" t="str">
            <v>NA</v>
          </cell>
          <cell r="W256">
            <v>91900</v>
          </cell>
          <cell r="X256">
            <v>0.2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91900</v>
          </cell>
          <cell r="AD256">
            <v>0</v>
          </cell>
          <cell r="AE256">
            <v>0</v>
          </cell>
          <cell r="AF256">
            <v>91900</v>
          </cell>
          <cell r="AG256">
            <v>91900</v>
          </cell>
          <cell r="AH256">
            <v>0.2</v>
          </cell>
          <cell r="AI256">
            <v>18380</v>
          </cell>
          <cell r="AJ256">
            <v>0</v>
          </cell>
          <cell r="AK256"/>
          <cell r="AL256"/>
          <cell r="AO256"/>
          <cell r="AP256"/>
          <cell r="AQ256"/>
          <cell r="AS256">
            <v>18380</v>
          </cell>
          <cell r="AT256">
            <v>44013</v>
          </cell>
          <cell r="AU256">
            <v>44377</v>
          </cell>
          <cell r="AV256" t="str">
            <v>MSP with PNZ only</v>
          </cell>
          <cell r="AW256">
            <v>43957</v>
          </cell>
          <cell r="BC256" t="str">
            <v>ARC0282318 - Transition to GME MSP</v>
          </cell>
          <cell r="BD256" t="str">
            <v>X</v>
          </cell>
          <cell r="BF256" t="str">
            <v>Y</v>
          </cell>
          <cell r="BG256" t="str">
            <v>GME</v>
          </cell>
          <cell r="BH256" t="str">
            <v>j1an@ucsd.edu</v>
          </cell>
          <cell r="BI256" t="str">
            <v>100% Primary Housestaff appt (main TK) + 20% varable in RAD</v>
          </cell>
          <cell r="BJ256">
            <v>0</v>
          </cell>
          <cell r="BK256">
            <v>30601</v>
          </cell>
          <cell r="BL256">
            <v>44.013409961685824</v>
          </cell>
          <cell r="BM256">
            <v>0</v>
          </cell>
          <cell r="BO256"/>
        </row>
        <row r="257">
          <cell r="A257">
            <v>2021</v>
          </cell>
          <cell r="B257">
            <v>306</v>
          </cell>
          <cell r="C257" t="str">
            <v>Radiology</v>
          </cell>
          <cell r="D257" t="str">
            <v>NA</v>
          </cell>
          <cell r="F257" t="str">
            <v>Tam</v>
          </cell>
          <cell r="G257" t="str">
            <v>MSP</v>
          </cell>
          <cell r="H257" t="str">
            <v>Active</v>
          </cell>
          <cell r="I257">
            <v>10374103</v>
          </cell>
          <cell r="J257" t="e">
            <v>#N/A</v>
          </cell>
          <cell r="K257" t="str">
            <v>Chen, Angela Wei</v>
          </cell>
          <cell r="L257" t="str">
            <v>Chen</v>
          </cell>
          <cell r="M257" t="str">
            <v>Angela Wei</v>
          </cell>
          <cell r="N257">
            <v>44013</v>
          </cell>
          <cell r="O257">
            <v>44377</v>
          </cell>
          <cell r="P257" t="str">
            <v>0772</v>
          </cell>
          <cell r="Q257" t="str">
            <v>MSP</v>
          </cell>
          <cell r="R257">
            <v>40647564</v>
          </cell>
          <cell r="S257" t="e">
            <v>#REF!</v>
          </cell>
          <cell r="T257" t="str">
            <v/>
          </cell>
          <cell r="U257" t="str">
            <v>NA</v>
          </cell>
          <cell r="W257">
            <v>91900</v>
          </cell>
          <cell r="X257">
            <v>0.2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91900</v>
          </cell>
          <cell r="AD257">
            <v>0</v>
          </cell>
          <cell r="AE257">
            <v>0</v>
          </cell>
          <cell r="AF257">
            <v>91900</v>
          </cell>
          <cell r="AG257">
            <v>91900</v>
          </cell>
          <cell r="AH257">
            <v>0.2</v>
          </cell>
          <cell r="AI257">
            <v>18380</v>
          </cell>
          <cell r="AJ257">
            <v>0</v>
          </cell>
          <cell r="AK257"/>
          <cell r="AL257"/>
          <cell r="AO257"/>
          <cell r="AP257"/>
          <cell r="AQ257"/>
          <cell r="AS257">
            <v>18380</v>
          </cell>
          <cell r="AT257">
            <v>44013</v>
          </cell>
          <cell r="AU257">
            <v>44377</v>
          </cell>
          <cell r="AV257" t="str">
            <v>MSP with PNZ only</v>
          </cell>
          <cell r="AW257">
            <v>43957</v>
          </cell>
          <cell r="BC257" t="str">
            <v>ARC0282320 - Transition to GME</v>
          </cell>
          <cell r="BD257" t="str">
            <v>X</v>
          </cell>
          <cell r="BF257" t="str">
            <v>Y</v>
          </cell>
          <cell r="BG257" t="str">
            <v>GME</v>
          </cell>
          <cell r="BH257" t="str">
            <v>awc004@ucsd.edu</v>
          </cell>
          <cell r="BI257" t="str">
            <v>100% Primary Housestaff appt (main TK) + 20% varable in RAD</v>
          </cell>
          <cell r="BJ257">
            <v>0</v>
          </cell>
          <cell r="BK257">
            <v>30601</v>
          </cell>
          <cell r="BL257">
            <v>44.013409961685824</v>
          </cell>
          <cell r="BM257">
            <v>0</v>
          </cell>
          <cell r="BO257"/>
        </row>
        <row r="258">
          <cell r="A258">
            <v>2021</v>
          </cell>
          <cell r="B258">
            <v>306</v>
          </cell>
          <cell r="C258" t="str">
            <v>Radiology</v>
          </cell>
          <cell r="D258" t="str">
            <v>NA</v>
          </cell>
          <cell r="F258" t="str">
            <v>Tam</v>
          </cell>
          <cell r="G258" t="str">
            <v>MSP</v>
          </cell>
          <cell r="H258" t="str">
            <v>Active</v>
          </cell>
          <cell r="I258">
            <v>10374104</v>
          </cell>
          <cell r="J258" t="e">
            <v>#N/A</v>
          </cell>
          <cell r="K258" t="str">
            <v>Boone, Christine Elizabeth</v>
          </cell>
          <cell r="L258" t="str">
            <v>Boone</v>
          </cell>
          <cell r="M258" t="str">
            <v>Christine Elizabeth</v>
          </cell>
          <cell r="N258">
            <v>44013</v>
          </cell>
          <cell r="O258">
            <v>44377</v>
          </cell>
          <cell r="P258" t="str">
            <v>0772</v>
          </cell>
          <cell r="Q258" t="str">
            <v>MSP</v>
          </cell>
          <cell r="R258">
            <v>40647569</v>
          </cell>
          <cell r="S258" t="e">
            <v>#REF!</v>
          </cell>
          <cell r="T258" t="str">
            <v/>
          </cell>
          <cell r="U258" t="str">
            <v>NA</v>
          </cell>
          <cell r="W258">
            <v>91900</v>
          </cell>
          <cell r="X258">
            <v>0.2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91900</v>
          </cell>
          <cell r="AD258">
            <v>0</v>
          </cell>
          <cell r="AE258">
            <v>0</v>
          </cell>
          <cell r="AF258">
            <v>91900</v>
          </cell>
          <cell r="AG258">
            <v>91900</v>
          </cell>
          <cell r="AH258">
            <v>0.2</v>
          </cell>
          <cell r="AI258">
            <v>18380</v>
          </cell>
          <cell r="AJ258">
            <v>0</v>
          </cell>
          <cell r="AK258"/>
          <cell r="AL258"/>
          <cell r="AO258"/>
          <cell r="AP258"/>
          <cell r="AQ258"/>
          <cell r="AS258">
            <v>18380</v>
          </cell>
          <cell r="AT258">
            <v>44013</v>
          </cell>
          <cell r="AU258">
            <v>44377</v>
          </cell>
          <cell r="AV258" t="str">
            <v>MSP with PNZ only</v>
          </cell>
          <cell r="AW258">
            <v>43957</v>
          </cell>
          <cell r="BC258" t="str">
            <v>ARC0282324 - Transition to GME</v>
          </cell>
          <cell r="BD258" t="str">
            <v>X</v>
          </cell>
          <cell r="BF258" t="str">
            <v>Y</v>
          </cell>
          <cell r="BG258" t="str">
            <v>GME</v>
          </cell>
          <cell r="BH258" t="str">
            <v>ceboone@ucsd.edu</v>
          </cell>
          <cell r="BI258" t="str">
            <v>100% Primary Housestaff appt (main TK) + 20% varable in RAD</v>
          </cell>
          <cell r="BJ258">
            <v>0</v>
          </cell>
          <cell r="BK258">
            <v>30601</v>
          </cell>
          <cell r="BL258">
            <v>44.013409961685824</v>
          </cell>
          <cell r="BM258">
            <v>0</v>
          </cell>
          <cell r="BO258"/>
        </row>
        <row r="259">
          <cell r="A259">
            <v>2021</v>
          </cell>
          <cell r="B259">
            <v>306</v>
          </cell>
          <cell r="C259" t="str">
            <v>Radiology</v>
          </cell>
          <cell r="D259" t="str">
            <v>NA</v>
          </cell>
          <cell r="F259" t="str">
            <v>Tam</v>
          </cell>
          <cell r="G259" t="str">
            <v>MSP</v>
          </cell>
          <cell r="H259" t="str">
            <v>Active</v>
          </cell>
          <cell r="I259">
            <v>10374135</v>
          </cell>
          <cell r="J259" t="e">
            <v>#N/A</v>
          </cell>
          <cell r="K259" t="str">
            <v>Mendez, Ashley Marie</v>
          </cell>
          <cell r="L259" t="str">
            <v>Mendez</v>
          </cell>
          <cell r="M259" t="str">
            <v>Ashley Marie</v>
          </cell>
          <cell r="N259">
            <v>44013</v>
          </cell>
          <cell r="O259">
            <v>44377</v>
          </cell>
          <cell r="P259" t="str">
            <v>0772</v>
          </cell>
          <cell r="Q259" t="str">
            <v>MSP</v>
          </cell>
          <cell r="R259">
            <v>40733567</v>
          </cell>
          <cell r="S259" t="e">
            <v>#REF!</v>
          </cell>
          <cell r="T259" t="str">
            <v/>
          </cell>
          <cell r="U259" t="str">
            <v>NA</v>
          </cell>
          <cell r="W259">
            <v>91900</v>
          </cell>
          <cell r="X259">
            <v>0.2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91900</v>
          </cell>
          <cell r="AD259">
            <v>0</v>
          </cell>
          <cell r="AE259">
            <v>0</v>
          </cell>
          <cell r="AF259">
            <v>91900</v>
          </cell>
          <cell r="AG259">
            <v>91900</v>
          </cell>
          <cell r="AH259">
            <v>0.2</v>
          </cell>
          <cell r="AI259">
            <v>18380</v>
          </cell>
          <cell r="AJ259">
            <v>0</v>
          </cell>
          <cell r="AK259"/>
          <cell r="AL259"/>
          <cell r="AO259"/>
          <cell r="AP259"/>
          <cell r="AQ259"/>
          <cell r="AS259">
            <v>18380</v>
          </cell>
          <cell r="AT259">
            <v>44013</v>
          </cell>
          <cell r="AU259">
            <v>44377</v>
          </cell>
          <cell r="AV259" t="str">
            <v>MSP with PNZ only</v>
          </cell>
          <cell r="AW259">
            <v>43957</v>
          </cell>
          <cell r="AX259" t="str">
            <v>Tam, S.</v>
          </cell>
          <cell r="BC259" t="str">
            <v>ARC0282308</v>
          </cell>
          <cell r="BD259" t="str">
            <v>X</v>
          </cell>
          <cell r="BF259" t="str">
            <v>Y</v>
          </cell>
          <cell r="BG259" t="str">
            <v>GME</v>
          </cell>
          <cell r="BH259" t="str">
            <v>ammendez@ucsd.edu</v>
          </cell>
          <cell r="BJ259">
            <v>0</v>
          </cell>
          <cell r="BK259">
            <v>30601</v>
          </cell>
          <cell r="BL259">
            <v>44.013409961685824</v>
          </cell>
          <cell r="BM259">
            <v>0</v>
          </cell>
          <cell r="BO259"/>
        </row>
        <row r="260">
          <cell r="A260">
            <v>2021</v>
          </cell>
          <cell r="B260">
            <v>306</v>
          </cell>
          <cell r="C260" t="str">
            <v>Radiology</v>
          </cell>
          <cell r="D260" t="str">
            <v>NA</v>
          </cell>
          <cell r="F260" t="str">
            <v>Tam</v>
          </cell>
          <cell r="G260" t="str">
            <v>MSP</v>
          </cell>
          <cell r="H260" t="str">
            <v>Active</v>
          </cell>
          <cell r="I260">
            <v>10374139</v>
          </cell>
          <cell r="J260" t="e">
            <v>#N/A</v>
          </cell>
          <cell r="K260" t="str">
            <v>Robinson, Adam</v>
          </cell>
          <cell r="L260" t="str">
            <v>Robinson</v>
          </cell>
          <cell r="M260" t="str">
            <v>Adam</v>
          </cell>
          <cell r="N260">
            <v>44013</v>
          </cell>
          <cell r="O260">
            <v>44377</v>
          </cell>
          <cell r="P260" t="str">
            <v>0772</v>
          </cell>
          <cell r="Q260" t="str">
            <v>MSP</v>
          </cell>
          <cell r="R260">
            <v>40733961</v>
          </cell>
          <cell r="S260" t="e">
            <v>#REF!</v>
          </cell>
          <cell r="T260" t="str">
            <v/>
          </cell>
          <cell r="U260" t="str">
            <v>NA</v>
          </cell>
          <cell r="W260">
            <v>91900</v>
          </cell>
          <cell r="X260">
            <v>0.2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91900</v>
          </cell>
          <cell r="AD260">
            <v>0</v>
          </cell>
          <cell r="AE260">
            <v>0</v>
          </cell>
          <cell r="AF260">
            <v>91900</v>
          </cell>
          <cell r="AG260">
            <v>91900</v>
          </cell>
          <cell r="AH260">
            <v>0.2</v>
          </cell>
          <cell r="AI260">
            <v>18380</v>
          </cell>
          <cell r="AJ260">
            <v>0</v>
          </cell>
          <cell r="AK260"/>
          <cell r="AL260"/>
          <cell r="AO260"/>
          <cell r="AP260"/>
          <cell r="AQ260"/>
          <cell r="AS260">
            <v>18380</v>
          </cell>
          <cell r="AT260">
            <v>44013</v>
          </cell>
          <cell r="AU260">
            <v>44377</v>
          </cell>
          <cell r="AV260" t="str">
            <v>MSP with PNZ only</v>
          </cell>
          <cell r="AW260">
            <v>43957</v>
          </cell>
          <cell r="BD260" t="str">
            <v>X</v>
          </cell>
          <cell r="BF260" t="str">
            <v>Y</v>
          </cell>
          <cell r="BG260" t="str">
            <v>GME</v>
          </cell>
          <cell r="BH260" t="str">
            <v>aarobinson@ucsd.edu</v>
          </cell>
          <cell r="BJ260">
            <v>0</v>
          </cell>
          <cell r="BK260">
            <v>30601</v>
          </cell>
          <cell r="BL260">
            <v>44.013409961685824</v>
          </cell>
          <cell r="BM260">
            <v>0</v>
          </cell>
          <cell r="BO260"/>
        </row>
        <row r="261">
          <cell r="A261">
            <v>2021</v>
          </cell>
          <cell r="B261">
            <v>306</v>
          </cell>
          <cell r="C261" t="str">
            <v>Radiology</v>
          </cell>
          <cell r="D261" t="str">
            <v>NA</v>
          </cell>
          <cell r="F261" t="str">
            <v>Tam</v>
          </cell>
          <cell r="G261" t="str">
            <v>MSP</v>
          </cell>
          <cell r="H261" t="str">
            <v>Active</v>
          </cell>
          <cell r="I261">
            <v>10374142</v>
          </cell>
          <cell r="J261" t="e">
            <v>#N/A</v>
          </cell>
          <cell r="K261" t="str">
            <v>Thomas, Mathew</v>
          </cell>
          <cell r="L261" t="str">
            <v>Thomas</v>
          </cell>
          <cell r="M261" t="str">
            <v>Mathew</v>
          </cell>
          <cell r="N261">
            <v>44013</v>
          </cell>
          <cell r="O261">
            <v>44377</v>
          </cell>
          <cell r="P261" t="str">
            <v>0772</v>
          </cell>
          <cell r="Q261" t="str">
            <v>MSP</v>
          </cell>
          <cell r="R261">
            <v>40733553</v>
          </cell>
          <cell r="S261" t="e">
            <v>#REF!</v>
          </cell>
          <cell r="T261" t="str">
            <v/>
          </cell>
          <cell r="U261" t="str">
            <v>NA</v>
          </cell>
          <cell r="W261">
            <v>91900</v>
          </cell>
          <cell r="X261">
            <v>0.2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91900</v>
          </cell>
          <cell r="AD261">
            <v>0</v>
          </cell>
          <cell r="AE261">
            <v>0</v>
          </cell>
          <cell r="AF261">
            <v>91900</v>
          </cell>
          <cell r="AG261">
            <v>91900</v>
          </cell>
          <cell r="AH261">
            <v>0.2</v>
          </cell>
          <cell r="AI261">
            <v>18380</v>
          </cell>
          <cell r="AJ261">
            <v>0</v>
          </cell>
          <cell r="AK261"/>
          <cell r="AL261"/>
          <cell r="AO261"/>
          <cell r="AP261"/>
          <cell r="AQ261"/>
          <cell r="AS261">
            <v>18380</v>
          </cell>
          <cell r="AT261">
            <v>44013</v>
          </cell>
          <cell r="AU261">
            <v>44377</v>
          </cell>
          <cell r="AV261" t="str">
            <v>MSP with PNZ only</v>
          </cell>
          <cell r="AW261">
            <v>43957</v>
          </cell>
          <cell r="AX261" t="str">
            <v>Tam, S.</v>
          </cell>
          <cell r="BC261" t="str">
            <v>ARC0282313</v>
          </cell>
          <cell r="BD261" t="str">
            <v>X</v>
          </cell>
          <cell r="BF261" t="str">
            <v>Y</v>
          </cell>
          <cell r="BG261" t="str">
            <v>GME</v>
          </cell>
          <cell r="BH261" t="str">
            <v>mathomas@ucsd.edu</v>
          </cell>
          <cell r="BJ261">
            <v>0</v>
          </cell>
          <cell r="BK261">
            <v>30601</v>
          </cell>
          <cell r="BL261">
            <v>44.013409961685824</v>
          </cell>
          <cell r="BM261">
            <v>0</v>
          </cell>
          <cell r="BO261"/>
        </row>
        <row r="262">
          <cell r="A262">
            <v>2022</v>
          </cell>
          <cell r="B262">
            <v>306</v>
          </cell>
          <cell r="C262" t="str">
            <v>Radiology</v>
          </cell>
          <cell r="D262" t="str">
            <v>NA</v>
          </cell>
          <cell r="F262" t="str">
            <v>Tam</v>
          </cell>
          <cell r="G262" t="str">
            <v>MSP</v>
          </cell>
          <cell r="H262" t="str">
            <v>Active</v>
          </cell>
          <cell r="I262">
            <v>10374563</v>
          </cell>
          <cell r="J262" t="e">
            <v>#N/A</v>
          </cell>
          <cell r="K262" t="str">
            <v>Meisinger, Quinn</v>
          </cell>
          <cell r="L262" t="str">
            <v>Meisinger</v>
          </cell>
          <cell r="M262" t="str">
            <v>Quinn</v>
          </cell>
          <cell r="N262">
            <v>44136</v>
          </cell>
          <cell r="O262">
            <v>44422</v>
          </cell>
          <cell r="P262" t="str">
            <v>0771</v>
          </cell>
          <cell r="Q262" t="str">
            <v>MSP</v>
          </cell>
          <cell r="R262">
            <v>40655758</v>
          </cell>
          <cell r="S262" t="e">
            <v>#REF!</v>
          </cell>
          <cell r="T262" t="str">
            <v/>
          </cell>
          <cell r="U262" t="str">
            <v>NA</v>
          </cell>
          <cell r="W262">
            <v>114800</v>
          </cell>
          <cell r="X262">
            <v>0.2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114800</v>
          </cell>
          <cell r="AD262">
            <v>0</v>
          </cell>
          <cell r="AE262">
            <v>0</v>
          </cell>
          <cell r="AF262">
            <v>114800</v>
          </cell>
          <cell r="AG262">
            <v>114800</v>
          </cell>
          <cell r="AH262">
            <v>0.2</v>
          </cell>
          <cell r="AI262">
            <v>22960</v>
          </cell>
          <cell r="AJ262">
            <v>0</v>
          </cell>
          <cell r="AK262">
            <v>43739</v>
          </cell>
          <cell r="AL262">
            <v>65381</v>
          </cell>
          <cell r="AM262" t="str">
            <v>00/02</v>
          </cell>
          <cell r="AN262">
            <v>8</v>
          </cell>
          <cell r="AO262">
            <v>108338</v>
          </cell>
          <cell r="AP262">
            <v>229230</v>
          </cell>
          <cell r="AQ262">
            <v>337568</v>
          </cell>
          <cell r="AS262">
            <v>360528</v>
          </cell>
          <cell r="AT262">
            <v>44058</v>
          </cell>
          <cell r="AU262">
            <v>44422</v>
          </cell>
          <cell r="AV262" t="str">
            <v>MSP with PNZ and PSZ</v>
          </cell>
          <cell r="AW262">
            <v>44120</v>
          </cell>
          <cell r="AX262" t="str">
            <v>Tam, S.</v>
          </cell>
          <cell r="BC262" t="str">
            <v>ARC0292200 - MSP Revision (Variable to Fixed)</v>
          </cell>
          <cell r="BD262" t="str">
            <v>D</v>
          </cell>
          <cell r="BF262" t="str">
            <v>Y</v>
          </cell>
          <cell r="BG262"/>
          <cell r="BH262" t="str">
            <v>qmeisinger@ucsd.edu</v>
          </cell>
          <cell r="BJ262">
            <v>0</v>
          </cell>
          <cell r="BK262">
            <v>30620</v>
          </cell>
          <cell r="BL262">
            <v>54.980842911877396</v>
          </cell>
          <cell r="BM262">
            <v>0</v>
          </cell>
          <cell r="BO262"/>
        </row>
        <row r="263">
          <cell r="A263">
            <v>2022</v>
          </cell>
          <cell r="B263">
            <v>306</v>
          </cell>
          <cell r="C263" t="str">
            <v>Radiology</v>
          </cell>
          <cell r="D263" t="str">
            <v>NA</v>
          </cell>
          <cell r="F263" t="str">
            <v>Tam</v>
          </cell>
          <cell r="G263" t="str">
            <v>MSP</v>
          </cell>
          <cell r="H263" t="str">
            <v>Active</v>
          </cell>
          <cell r="I263">
            <v>10374940</v>
          </cell>
          <cell r="J263" t="e">
            <v>#N/A</v>
          </cell>
          <cell r="K263" t="str">
            <v>Horky, Laura Lynn</v>
          </cell>
          <cell r="L263" t="str">
            <v>Horky</v>
          </cell>
          <cell r="M263" t="str">
            <v>Laura Lynn</v>
          </cell>
          <cell r="N263">
            <v>44105</v>
          </cell>
          <cell r="O263">
            <v>44469</v>
          </cell>
          <cell r="P263" t="str">
            <v>0771</v>
          </cell>
          <cell r="Q263" t="str">
            <v>MSP</v>
          </cell>
          <cell r="R263">
            <v>40758269</v>
          </cell>
          <cell r="S263" t="e">
            <v>#REF!</v>
          </cell>
          <cell r="T263" t="str">
            <v/>
          </cell>
          <cell r="U263" t="str">
            <v>NA</v>
          </cell>
          <cell r="W263">
            <v>211820</v>
          </cell>
          <cell r="X263">
            <v>0.2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211820</v>
          </cell>
          <cell r="AD263">
            <v>90780</v>
          </cell>
          <cell r="AE263">
            <v>0</v>
          </cell>
          <cell r="AF263">
            <v>302600</v>
          </cell>
          <cell r="AG263">
            <v>302600</v>
          </cell>
          <cell r="AH263">
            <v>0.2</v>
          </cell>
          <cell r="AI263">
            <v>60520</v>
          </cell>
          <cell r="AJ263">
            <v>0</v>
          </cell>
          <cell r="AK263"/>
          <cell r="AL263"/>
          <cell r="AO263"/>
          <cell r="AP263"/>
          <cell r="AQ263"/>
          <cell r="AS263">
            <v>60520</v>
          </cell>
          <cell r="AT263">
            <v>44105</v>
          </cell>
          <cell r="AU263">
            <v>44469</v>
          </cell>
          <cell r="AV263" t="str">
            <v>MSP with PSZ only</v>
          </cell>
          <cell r="AW263">
            <v>44102</v>
          </cell>
          <cell r="BC263" t="str">
            <v>ARC0279497</v>
          </cell>
          <cell r="BD263" t="str">
            <v>D</v>
          </cell>
          <cell r="BF263" t="str">
            <v>Y</v>
          </cell>
          <cell r="BG263" t="str">
            <v>Sub 2</v>
          </cell>
          <cell r="BH263" t="str">
            <v>lhorky@ucsd.edu</v>
          </cell>
          <cell r="BJ263">
            <v>0</v>
          </cell>
          <cell r="BK263">
            <v>30620</v>
          </cell>
          <cell r="BL263">
            <v>101.44636015325671</v>
          </cell>
          <cell r="BM263">
            <v>43.477011494252871</v>
          </cell>
          <cell r="BN263">
            <v>0</v>
          </cell>
          <cell r="BO263">
            <v>0</v>
          </cell>
        </row>
        <row r="264">
          <cell r="A264">
            <v>2022</v>
          </cell>
          <cell r="B264">
            <v>306</v>
          </cell>
          <cell r="C264" t="str">
            <v>Radiology</v>
          </cell>
          <cell r="D264" t="str">
            <v>NA</v>
          </cell>
          <cell r="F264" t="str">
            <v>Tam</v>
          </cell>
          <cell r="G264" t="str">
            <v>MSP</v>
          </cell>
          <cell r="H264" t="str">
            <v>Separated</v>
          </cell>
          <cell r="I264">
            <v>10433883</v>
          </cell>
          <cell r="J264" t="e">
            <v>#N/A</v>
          </cell>
          <cell r="K264" t="str">
            <v>Tadros, Anthony</v>
          </cell>
          <cell r="L264" t="str">
            <v>Tadros</v>
          </cell>
          <cell r="M264" t="str">
            <v>Anthony</v>
          </cell>
          <cell r="N264">
            <v>44025</v>
          </cell>
          <cell r="O264">
            <v>44389</v>
          </cell>
          <cell r="P264" t="str">
            <v>0771</v>
          </cell>
          <cell r="Q264" t="str">
            <v>MSP</v>
          </cell>
          <cell r="R264">
            <v>40717644</v>
          </cell>
          <cell r="S264" t="e">
            <v>#REF!</v>
          </cell>
          <cell r="T264" t="str">
            <v/>
          </cell>
          <cell r="U264" t="str">
            <v>NA</v>
          </cell>
          <cell r="W264">
            <v>211820</v>
          </cell>
          <cell r="X264">
            <v>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211820</v>
          </cell>
          <cell r="AD264">
            <v>90780</v>
          </cell>
          <cell r="AE264">
            <v>0</v>
          </cell>
          <cell r="AF264">
            <v>302600</v>
          </cell>
          <cell r="AG264">
            <v>302600</v>
          </cell>
          <cell r="AH264">
            <v>1</v>
          </cell>
          <cell r="AI264">
            <v>302600</v>
          </cell>
          <cell r="AJ264">
            <v>0</v>
          </cell>
          <cell r="AK264"/>
          <cell r="AL264"/>
          <cell r="AO264"/>
          <cell r="AP264"/>
          <cell r="AQ264"/>
          <cell r="AS264">
            <v>302600</v>
          </cell>
          <cell r="AT264">
            <v>44025</v>
          </cell>
          <cell r="AU264">
            <v>44389</v>
          </cell>
          <cell r="AV264" t="str">
            <v>MSP with PSZ only</v>
          </cell>
          <cell r="AW264">
            <v>43994</v>
          </cell>
          <cell r="AX264" t="str">
            <v>Tam, S.</v>
          </cell>
          <cell r="BD264" t="str">
            <v>D</v>
          </cell>
          <cell r="BF264" t="str">
            <v>Y</v>
          </cell>
          <cell r="BG264"/>
          <cell r="BH264" t="str">
            <v>atadros@ucsd.edu</v>
          </cell>
          <cell r="BJ264">
            <v>0</v>
          </cell>
          <cell r="BK264">
            <v>30604</v>
          </cell>
          <cell r="BL264">
            <v>101.44636015325671</v>
          </cell>
          <cell r="BM264">
            <v>43.477011494252871</v>
          </cell>
          <cell r="BO264"/>
        </row>
        <row r="265">
          <cell r="A265">
            <v>2021</v>
          </cell>
          <cell r="B265">
            <v>309</v>
          </cell>
          <cell r="C265" t="str">
            <v>Ophthalmology</v>
          </cell>
          <cell r="D265" t="str">
            <v>NA</v>
          </cell>
          <cell r="F265" t="str">
            <v>Reyes</v>
          </cell>
          <cell r="G265" t="str">
            <v>MSP</v>
          </cell>
          <cell r="H265" t="str">
            <v>Active</v>
          </cell>
          <cell r="I265">
            <v>10358759</v>
          </cell>
          <cell r="J265" t="e">
            <v>#N/A</v>
          </cell>
          <cell r="K265" t="str">
            <v>BAKHOUM, MATHIEU FAHIM</v>
          </cell>
          <cell r="L265" t="str">
            <v>BAKHOUM</v>
          </cell>
          <cell r="M265" t="str">
            <v>MATHIEU</v>
          </cell>
          <cell r="N265">
            <v>44013</v>
          </cell>
          <cell r="O265">
            <v>44377</v>
          </cell>
          <cell r="P265" t="str">
            <v>0771</v>
          </cell>
          <cell r="Q265" t="str">
            <v>MSP</v>
          </cell>
          <cell r="R265">
            <v>40646421</v>
          </cell>
          <cell r="S265" t="e">
            <v>#REF!</v>
          </cell>
          <cell r="T265" t="str">
            <v/>
          </cell>
          <cell r="U265" t="str">
            <v>NA</v>
          </cell>
          <cell r="W265">
            <v>122500</v>
          </cell>
          <cell r="X265">
            <v>1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122500</v>
          </cell>
          <cell r="AD265">
            <v>52500</v>
          </cell>
          <cell r="AE265">
            <v>0</v>
          </cell>
          <cell r="AF265">
            <v>175000</v>
          </cell>
          <cell r="AG265">
            <v>175000</v>
          </cell>
          <cell r="AH265">
            <v>1</v>
          </cell>
          <cell r="AI265">
            <v>175000</v>
          </cell>
          <cell r="AJ265">
            <v>0</v>
          </cell>
          <cell r="AK265">
            <v>43586</v>
          </cell>
          <cell r="AL265">
            <v>65381</v>
          </cell>
          <cell r="AM265" t="str">
            <v>00/01</v>
          </cell>
          <cell r="AN265">
            <v>1</v>
          </cell>
          <cell r="AO265">
            <v>13105.38</v>
          </cell>
          <cell r="AP265">
            <v>7325.63</v>
          </cell>
          <cell r="AQ265">
            <v>20431</v>
          </cell>
          <cell r="AS265">
            <v>195431</v>
          </cell>
          <cell r="AT265">
            <v>44013</v>
          </cell>
          <cell r="AU265">
            <v>44377</v>
          </cell>
          <cell r="AV265" t="str">
            <v>MSP with PNZ and PSZ</v>
          </cell>
          <cell r="AW265">
            <v>43984</v>
          </cell>
          <cell r="AX265" t="str">
            <v>Reyes, J.</v>
          </cell>
          <cell r="BC265" t="str">
            <v>ARC0285506</v>
          </cell>
          <cell r="BD265" t="str">
            <v>X</v>
          </cell>
          <cell r="BF265" t="str">
            <v>Y</v>
          </cell>
          <cell r="BG265"/>
          <cell r="BH265" t="str">
            <v>mbakhoum@ucsd.edu</v>
          </cell>
          <cell r="BJ265">
            <v>0</v>
          </cell>
          <cell r="BK265">
            <v>30919</v>
          </cell>
          <cell r="BL265">
            <v>58.668582375478927</v>
          </cell>
          <cell r="BM265">
            <v>25.143678160919539</v>
          </cell>
          <cell r="BO265"/>
        </row>
        <row r="266">
          <cell r="A266">
            <v>2021</v>
          </cell>
          <cell r="B266">
            <v>309</v>
          </cell>
          <cell r="C266" t="str">
            <v>Ophthalmology</v>
          </cell>
          <cell r="D266" t="str">
            <v>NA</v>
          </cell>
          <cell r="F266" t="str">
            <v>Reyes</v>
          </cell>
          <cell r="G266" t="str">
            <v>MSP</v>
          </cell>
          <cell r="H266" t="str">
            <v>Active</v>
          </cell>
          <cell r="I266">
            <v>10359643</v>
          </cell>
          <cell r="J266" t="e">
            <v>#N/A</v>
          </cell>
          <cell r="K266" t="str">
            <v>Baxter, Sally Liu</v>
          </cell>
          <cell r="L266" t="str">
            <v>Baxter</v>
          </cell>
          <cell r="M266" t="str">
            <v>Sally Liu</v>
          </cell>
          <cell r="N266">
            <v>44013</v>
          </cell>
          <cell r="O266">
            <v>44377</v>
          </cell>
          <cell r="P266" t="str">
            <v>0772</v>
          </cell>
          <cell r="Q266" t="str">
            <v>MSP</v>
          </cell>
          <cell r="R266">
            <v>40727035</v>
          </cell>
          <cell r="S266" t="e">
            <v>#REF!</v>
          </cell>
          <cell r="T266" t="str">
            <v/>
          </cell>
          <cell r="U266" t="str">
            <v>NA</v>
          </cell>
          <cell r="W266">
            <v>122500</v>
          </cell>
          <cell r="X266">
            <v>1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122500</v>
          </cell>
          <cell r="AD266">
            <v>52500</v>
          </cell>
          <cell r="AE266">
            <v>0</v>
          </cell>
          <cell r="AF266">
            <v>175000</v>
          </cell>
          <cell r="AG266">
            <v>175000</v>
          </cell>
          <cell r="AH266">
            <v>1</v>
          </cell>
          <cell r="AI266">
            <v>175000</v>
          </cell>
          <cell r="AJ266">
            <v>0</v>
          </cell>
          <cell r="AK266">
            <v>43739</v>
          </cell>
          <cell r="AL266">
            <v>65381</v>
          </cell>
          <cell r="AM266" t="str">
            <v>00/01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S266">
            <v>175000</v>
          </cell>
          <cell r="AT266">
            <v>44013</v>
          </cell>
          <cell r="AU266">
            <v>44377</v>
          </cell>
          <cell r="AV266" t="str">
            <v>MSP with PNZ and PSZ</v>
          </cell>
          <cell r="AW266">
            <v>43999</v>
          </cell>
          <cell r="AX266" t="str">
            <v>Reyes, J.</v>
          </cell>
          <cell r="BC266" t="str">
            <v>ARC0283945</v>
          </cell>
          <cell r="BD266" t="str">
            <v>M</v>
          </cell>
          <cell r="BF266" t="str">
            <v>Y</v>
          </cell>
          <cell r="BG266"/>
          <cell r="BH266" t="str">
            <v>s1baxter@ucsd.edu</v>
          </cell>
          <cell r="BJ266">
            <v>0</v>
          </cell>
          <cell r="BK266">
            <v>30316</v>
          </cell>
          <cell r="BL266">
            <v>58.668582375478927</v>
          </cell>
          <cell r="BM266">
            <v>25.143678160919539</v>
          </cell>
          <cell r="BO266"/>
        </row>
        <row r="267">
          <cell r="A267">
            <v>2021</v>
          </cell>
          <cell r="B267">
            <v>309</v>
          </cell>
          <cell r="C267" t="str">
            <v>Ophthalmology</v>
          </cell>
          <cell r="D267" t="str">
            <v>NA</v>
          </cell>
          <cell r="F267" t="str">
            <v>Reyes</v>
          </cell>
          <cell r="G267" t="str">
            <v>MSP</v>
          </cell>
          <cell r="H267" t="str">
            <v>Active</v>
          </cell>
          <cell r="I267">
            <v>10363968</v>
          </cell>
          <cell r="J267" t="e">
            <v>#N/A</v>
          </cell>
          <cell r="K267" t="str">
            <v>Vasile, Cristiana</v>
          </cell>
          <cell r="L267" t="str">
            <v>Vasile</v>
          </cell>
          <cell r="M267" t="str">
            <v>Cristiana</v>
          </cell>
          <cell r="N267">
            <v>44013</v>
          </cell>
          <cell r="O267">
            <v>44377</v>
          </cell>
          <cell r="P267" t="str">
            <v>0772</v>
          </cell>
          <cell r="Q267" t="str">
            <v>MSP</v>
          </cell>
          <cell r="R267">
            <v>40661185</v>
          </cell>
          <cell r="S267" t="e">
            <v>#REF!</v>
          </cell>
          <cell r="T267" t="str">
            <v/>
          </cell>
          <cell r="U267" t="str">
            <v>NA</v>
          </cell>
          <cell r="W267">
            <v>142200</v>
          </cell>
          <cell r="X267">
            <v>0.49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142200</v>
          </cell>
          <cell r="AD267">
            <v>0</v>
          </cell>
          <cell r="AE267">
            <v>0</v>
          </cell>
          <cell r="AF267">
            <v>142200</v>
          </cell>
          <cell r="AG267">
            <v>142200</v>
          </cell>
          <cell r="AH267">
            <v>0.49</v>
          </cell>
          <cell r="AI267">
            <v>69678</v>
          </cell>
          <cell r="AJ267">
            <v>0</v>
          </cell>
          <cell r="AK267"/>
          <cell r="AL267"/>
          <cell r="AO267"/>
          <cell r="AP267"/>
          <cell r="AQ267"/>
          <cell r="AS267">
            <v>69678</v>
          </cell>
          <cell r="AT267">
            <v>44013</v>
          </cell>
          <cell r="AU267">
            <v>44377</v>
          </cell>
          <cell r="AV267" t="str">
            <v>MSP with PNZ and PSZ</v>
          </cell>
          <cell r="AW267">
            <v>43997</v>
          </cell>
          <cell r="AX267" t="str">
            <v>Reyes, J.</v>
          </cell>
          <cell r="BD267" t="str">
            <v>N</v>
          </cell>
          <cell r="BF267" t="str">
            <v>Y</v>
          </cell>
          <cell r="BG267"/>
          <cell r="BH267" t="str">
            <v>cvasile@ucsd.edu</v>
          </cell>
          <cell r="BJ267">
            <v>0</v>
          </cell>
          <cell r="BK267">
            <v>30920</v>
          </cell>
          <cell r="BL267">
            <v>68.103448275862064</v>
          </cell>
          <cell r="BM267">
            <v>0</v>
          </cell>
          <cell r="BO267"/>
        </row>
        <row r="268">
          <cell r="A268">
            <v>2021</v>
          </cell>
          <cell r="B268">
            <v>309</v>
          </cell>
          <cell r="C268" t="str">
            <v>Ophthalmology</v>
          </cell>
          <cell r="D268" t="str">
            <v>NA</v>
          </cell>
          <cell r="F268" t="str">
            <v>Reyes</v>
          </cell>
          <cell r="G268" t="str">
            <v>MSP</v>
          </cell>
          <cell r="H268" t="str">
            <v>Active</v>
          </cell>
          <cell r="I268">
            <v>10368732</v>
          </cell>
          <cell r="J268" t="e">
            <v>#N/A</v>
          </cell>
          <cell r="K268" t="str">
            <v>Nguyen, Thao</v>
          </cell>
          <cell r="L268" t="str">
            <v>Nguyen</v>
          </cell>
          <cell r="M268" t="str">
            <v>Thao</v>
          </cell>
          <cell r="N268">
            <v>44088</v>
          </cell>
          <cell r="O268">
            <v>44377</v>
          </cell>
          <cell r="P268" t="str">
            <v>0771</v>
          </cell>
          <cell r="Q268" t="str">
            <v>MSP</v>
          </cell>
          <cell r="R268">
            <v>40656594</v>
          </cell>
          <cell r="S268" t="e">
            <v>#REF!</v>
          </cell>
          <cell r="T268" t="str">
            <v/>
          </cell>
          <cell r="U268" t="str">
            <v>NA</v>
          </cell>
          <cell r="W268">
            <v>123667</v>
          </cell>
          <cell r="X268">
            <v>0.5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123667</v>
          </cell>
          <cell r="AD268">
            <v>0</v>
          </cell>
          <cell r="AE268">
            <v>0</v>
          </cell>
          <cell r="AF268">
            <v>123667</v>
          </cell>
          <cell r="AG268">
            <v>123667</v>
          </cell>
          <cell r="AH268">
            <v>0.5</v>
          </cell>
          <cell r="AI268">
            <v>61833.5</v>
          </cell>
          <cell r="AJ268">
            <v>0</v>
          </cell>
          <cell r="AK268"/>
          <cell r="AL268"/>
          <cell r="AO268"/>
          <cell r="AP268"/>
          <cell r="AQ268"/>
          <cell r="AS268">
            <v>61833.5</v>
          </cell>
          <cell r="AT268">
            <v>44013</v>
          </cell>
          <cell r="AU268">
            <v>44377</v>
          </cell>
          <cell r="AV268" t="str">
            <v>MSP with PNZ and PSZ</v>
          </cell>
          <cell r="AW268">
            <v>44092</v>
          </cell>
          <cell r="BC268" t="str">
            <v>ARC0290760 - Revision effective 9/14/20</v>
          </cell>
          <cell r="BD268" t="str">
            <v>D</v>
          </cell>
          <cell r="BF268" t="str">
            <v>Y</v>
          </cell>
          <cell r="BG268"/>
          <cell r="BH268" t="str">
            <v>tpn003@ucsd.edu</v>
          </cell>
          <cell r="BJ268">
            <v>0</v>
          </cell>
          <cell r="BK268">
            <v>30920</v>
          </cell>
          <cell r="BL268">
            <v>59.22749042145594</v>
          </cell>
          <cell r="BM268">
            <v>0</v>
          </cell>
          <cell r="BO268"/>
        </row>
        <row r="269">
          <cell r="A269">
            <v>2021</v>
          </cell>
          <cell r="B269">
            <v>309</v>
          </cell>
          <cell r="C269" t="str">
            <v>Ophthalmology</v>
          </cell>
          <cell r="D269" t="str">
            <v>NA</v>
          </cell>
          <cell r="F269" t="str">
            <v>Reyes</v>
          </cell>
          <cell r="G269" t="str">
            <v>MSP</v>
          </cell>
          <cell r="H269" t="str">
            <v>Active</v>
          </cell>
          <cell r="I269">
            <v>10370424</v>
          </cell>
          <cell r="J269" t="e">
            <v>#N/A</v>
          </cell>
          <cell r="K269" t="str">
            <v>BHATIA, SHAGUN KUMARI</v>
          </cell>
          <cell r="L269" t="str">
            <v>BHATIA</v>
          </cell>
          <cell r="M269" t="str">
            <v>SHAGUN</v>
          </cell>
          <cell r="N269">
            <v>44013</v>
          </cell>
          <cell r="O269">
            <v>44377</v>
          </cell>
          <cell r="P269" t="str">
            <v>0772</v>
          </cell>
          <cell r="Q269" t="str">
            <v>MSP</v>
          </cell>
          <cell r="R269">
            <v>40649126</v>
          </cell>
          <cell r="S269" t="e">
            <v>#REF!</v>
          </cell>
          <cell r="T269" t="str">
            <v/>
          </cell>
          <cell r="U269" t="str">
            <v>NA</v>
          </cell>
          <cell r="W269">
            <v>169400</v>
          </cell>
          <cell r="X269">
            <v>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169400</v>
          </cell>
          <cell r="AD269">
            <v>72600</v>
          </cell>
          <cell r="AE269">
            <v>0</v>
          </cell>
          <cell r="AF269">
            <v>242000</v>
          </cell>
          <cell r="AG269">
            <v>242000</v>
          </cell>
          <cell r="AH269">
            <v>1</v>
          </cell>
          <cell r="AI269">
            <v>242000</v>
          </cell>
          <cell r="AJ269">
            <v>0</v>
          </cell>
          <cell r="AK269"/>
          <cell r="AL269"/>
          <cell r="AO269"/>
          <cell r="AP269"/>
          <cell r="AQ269"/>
          <cell r="AS269">
            <v>242000</v>
          </cell>
          <cell r="AT269">
            <v>44013</v>
          </cell>
          <cell r="AU269">
            <v>44377</v>
          </cell>
          <cell r="AV269" t="str">
            <v>MSP with PNZ and PSZ</v>
          </cell>
          <cell r="AW269">
            <v>43999</v>
          </cell>
          <cell r="AX269" t="str">
            <v>Reyes, J.</v>
          </cell>
          <cell r="BC269" t="str">
            <v>ARC0273521</v>
          </cell>
          <cell r="BD269" t="str">
            <v>D</v>
          </cell>
          <cell r="BF269" t="str">
            <v>Y</v>
          </cell>
          <cell r="BG269"/>
          <cell r="BH269" t="str">
            <v>sbhatia@ucsd.edu</v>
          </cell>
          <cell r="BJ269">
            <v>0</v>
          </cell>
          <cell r="BK269">
            <v>30920</v>
          </cell>
          <cell r="BL269">
            <v>81.130268199233711</v>
          </cell>
          <cell r="BM269">
            <v>34.770114942528735</v>
          </cell>
          <cell r="BO269"/>
        </row>
        <row r="270">
          <cell r="A270">
            <v>2021</v>
          </cell>
          <cell r="B270">
            <v>309</v>
          </cell>
          <cell r="C270" t="str">
            <v>Ophthalmology</v>
          </cell>
          <cell r="D270" t="str">
            <v>NA</v>
          </cell>
          <cell r="F270" t="str">
            <v>Reyes</v>
          </cell>
          <cell r="G270" t="str">
            <v>MSP</v>
          </cell>
          <cell r="H270" t="str">
            <v>Active</v>
          </cell>
          <cell r="I270">
            <v>10373563</v>
          </cell>
          <cell r="J270" t="e">
            <v>#N/A</v>
          </cell>
          <cell r="K270" t="str">
            <v>KLINE, LANNING BERNARD</v>
          </cell>
          <cell r="L270" t="str">
            <v>KLINE</v>
          </cell>
          <cell r="M270" t="str">
            <v>LANNING</v>
          </cell>
          <cell r="N270">
            <v>43944</v>
          </cell>
          <cell r="O270">
            <v>44308</v>
          </cell>
          <cell r="P270" t="str">
            <v>0770</v>
          </cell>
          <cell r="Q270" t="str">
            <v>MSP</v>
          </cell>
          <cell r="R270">
            <v>40647395</v>
          </cell>
          <cell r="S270" t="e">
            <v>#REF!</v>
          </cell>
          <cell r="T270" t="str">
            <v/>
          </cell>
          <cell r="U270" t="str">
            <v>NA</v>
          </cell>
          <cell r="W270">
            <v>143500</v>
          </cell>
          <cell r="X270">
            <v>0.25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143500</v>
          </cell>
          <cell r="AD270">
            <v>0</v>
          </cell>
          <cell r="AE270">
            <v>0</v>
          </cell>
          <cell r="AF270">
            <v>143500</v>
          </cell>
          <cell r="AG270">
            <v>143500</v>
          </cell>
          <cell r="AH270">
            <v>0.25</v>
          </cell>
          <cell r="AI270">
            <v>35875</v>
          </cell>
          <cell r="AJ270">
            <v>0</v>
          </cell>
          <cell r="AK270"/>
          <cell r="AL270"/>
          <cell r="AO270"/>
          <cell r="AP270"/>
          <cell r="AQ270"/>
          <cell r="AS270">
            <v>35875</v>
          </cell>
          <cell r="AT270">
            <v>43944</v>
          </cell>
          <cell r="AU270">
            <v>44308</v>
          </cell>
          <cell r="AV270" t="str">
            <v>MSP with PNZ and PSZ</v>
          </cell>
          <cell r="AW270">
            <v>43866</v>
          </cell>
          <cell r="BC270" t="str">
            <v>Incentive Pay Only (dept will submit PSZ payments)</v>
          </cell>
          <cell r="BD270" t="str">
            <v>D</v>
          </cell>
          <cell r="BF270" t="str">
            <v>Y</v>
          </cell>
          <cell r="BG270" t="str">
            <v>Sub 2</v>
          </cell>
          <cell r="BH270" t="str">
            <v>lakline@ucsd.edu</v>
          </cell>
          <cell r="BI270" t="str">
            <v>Incentive Pay Only (dept will submit PSZ payments)</v>
          </cell>
          <cell r="BJ270">
            <v>0</v>
          </cell>
          <cell r="BK270">
            <v>30920</v>
          </cell>
          <cell r="BL270">
            <v>68.726053639846739</v>
          </cell>
          <cell r="BM270">
            <v>0</v>
          </cell>
          <cell r="BN270">
            <v>0</v>
          </cell>
          <cell r="BO270">
            <v>0</v>
          </cell>
        </row>
        <row r="271">
          <cell r="A271">
            <v>2021</v>
          </cell>
          <cell r="B271">
            <v>309</v>
          </cell>
          <cell r="C271" t="str">
            <v>Ophthalmology</v>
          </cell>
          <cell r="D271" t="str">
            <v>NA</v>
          </cell>
          <cell r="F271" t="str">
            <v>Reyes</v>
          </cell>
          <cell r="G271" t="str">
            <v>MSP</v>
          </cell>
          <cell r="H271" t="str">
            <v>Active</v>
          </cell>
          <cell r="I271">
            <v>10374074</v>
          </cell>
          <cell r="J271" t="e">
            <v>#N/A</v>
          </cell>
          <cell r="K271" t="str">
            <v>Wu, Chris</v>
          </cell>
          <cell r="L271" t="str">
            <v>Wu</v>
          </cell>
          <cell r="M271" t="str">
            <v>Chris</v>
          </cell>
          <cell r="N271">
            <v>43905</v>
          </cell>
          <cell r="O271">
            <v>44269</v>
          </cell>
          <cell r="P271" t="str">
            <v>0771</v>
          </cell>
          <cell r="Q271" t="str">
            <v>MSP</v>
          </cell>
          <cell r="R271">
            <v>40647515</v>
          </cell>
          <cell r="S271" t="e">
            <v>#REF!</v>
          </cell>
          <cell r="T271" t="str">
            <v/>
          </cell>
          <cell r="U271" t="str">
            <v>NA</v>
          </cell>
          <cell r="W271">
            <v>114800</v>
          </cell>
          <cell r="X271">
            <v>0.2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114800</v>
          </cell>
          <cell r="AD271">
            <v>0</v>
          </cell>
          <cell r="AE271">
            <v>0</v>
          </cell>
          <cell r="AF271">
            <v>114800</v>
          </cell>
          <cell r="AG271">
            <v>114800</v>
          </cell>
          <cell r="AH271">
            <v>0.2</v>
          </cell>
          <cell r="AI271">
            <v>22960</v>
          </cell>
          <cell r="AJ271">
            <v>0</v>
          </cell>
          <cell r="AK271"/>
          <cell r="AL271"/>
          <cell r="AO271"/>
          <cell r="AP271"/>
          <cell r="AQ271"/>
          <cell r="AS271">
            <v>22960</v>
          </cell>
          <cell r="AT271">
            <v>43905</v>
          </cell>
          <cell r="AU271">
            <v>44269</v>
          </cell>
          <cell r="AV271" t="str">
            <v>MSP with PNZ and PSZ</v>
          </cell>
          <cell r="AW271">
            <v>43900</v>
          </cell>
          <cell r="BD271" t="str">
            <v>X</v>
          </cell>
          <cell r="BF271" t="str">
            <v>Y</v>
          </cell>
          <cell r="BG271" t="str">
            <v>Sub 2</v>
          </cell>
          <cell r="BH271" t="str">
            <v>cywu@ucsd.edu</v>
          </cell>
          <cell r="BJ271">
            <v>0</v>
          </cell>
          <cell r="BK271">
            <v>30919</v>
          </cell>
          <cell r="BL271">
            <v>54.980842911877396</v>
          </cell>
          <cell r="BM271">
            <v>0</v>
          </cell>
          <cell r="BN271">
            <v>0</v>
          </cell>
          <cell r="BO271">
            <v>0</v>
          </cell>
        </row>
        <row r="272">
          <cell r="A272">
            <v>2021</v>
          </cell>
          <cell r="B272">
            <v>310</v>
          </cell>
          <cell r="C272" t="str">
            <v>Pathology</v>
          </cell>
          <cell r="D272" t="str">
            <v>NA</v>
          </cell>
          <cell r="F272" t="str">
            <v>Tam</v>
          </cell>
          <cell r="G272" t="str">
            <v>MSP</v>
          </cell>
          <cell r="H272" t="str">
            <v>Active</v>
          </cell>
          <cell r="I272">
            <v>10366024</v>
          </cell>
          <cell r="J272" t="e">
            <v>#N/A</v>
          </cell>
          <cell r="K272" t="str">
            <v>Wong, Richard</v>
          </cell>
          <cell r="L272" t="str">
            <v>Wong</v>
          </cell>
          <cell r="M272" t="str">
            <v>Richard</v>
          </cell>
          <cell r="N272">
            <v>44013</v>
          </cell>
          <cell r="O272">
            <v>44377</v>
          </cell>
          <cell r="P272" t="str">
            <v>0772</v>
          </cell>
          <cell r="Q272" t="str">
            <v>MSP</v>
          </cell>
          <cell r="R272">
            <v>40662016</v>
          </cell>
          <cell r="S272" t="e">
            <v>#REF!</v>
          </cell>
          <cell r="T272" t="str">
            <v/>
          </cell>
          <cell r="U272" t="str">
            <v>NA</v>
          </cell>
          <cell r="W272">
            <v>109620</v>
          </cell>
          <cell r="X272">
            <v>0.4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109620</v>
          </cell>
          <cell r="AD272">
            <v>46980</v>
          </cell>
          <cell r="AE272">
            <v>0</v>
          </cell>
          <cell r="AF272">
            <v>156600</v>
          </cell>
          <cell r="AG272">
            <v>156600</v>
          </cell>
          <cell r="AH272">
            <v>0.4</v>
          </cell>
          <cell r="AI272">
            <v>62640</v>
          </cell>
          <cell r="AJ272">
            <v>0</v>
          </cell>
          <cell r="AK272"/>
          <cell r="AL272"/>
          <cell r="AO272"/>
          <cell r="AP272"/>
          <cell r="AQ272"/>
          <cell r="AS272">
            <v>62640</v>
          </cell>
          <cell r="AT272">
            <v>44013</v>
          </cell>
          <cell r="AU272">
            <v>44377</v>
          </cell>
          <cell r="AV272" t="str">
            <v>MSP with PNZ only</v>
          </cell>
          <cell r="AW272">
            <v>43948</v>
          </cell>
          <cell r="AX272" t="str">
            <v>Tam, S.</v>
          </cell>
          <cell r="BC272" t="str">
            <v>MSP Renewal - ARC0273452 revised to change in effort</v>
          </cell>
          <cell r="BD272" t="str">
            <v>D</v>
          </cell>
          <cell r="BF272" t="str">
            <v>Y</v>
          </cell>
          <cell r="BG272" t="str">
            <v>Sub 2</v>
          </cell>
          <cell r="BH272" t="str">
            <v>rlw008@ucsd.edu</v>
          </cell>
          <cell r="BI272" t="str">
            <v>Dept to submit PNZ payments; no MTE needed</v>
          </cell>
          <cell r="BJ272">
            <v>0</v>
          </cell>
          <cell r="BK272">
            <v>31002</v>
          </cell>
          <cell r="BL272">
            <v>52.5</v>
          </cell>
          <cell r="BM272">
            <v>22.5</v>
          </cell>
          <cell r="BN272">
            <v>0</v>
          </cell>
          <cell r="BO272">
            <v>0</v>
          </cell>
        </row>
        <row r="273">
          <cell r="A273">
            <v>2021</v>
          </cell>
          <cell r="B273">
            <v>310</v>
          </cell>
          <cell r="C273" t="str">
            <v>Pathology</v>
          </cell>
          <cell r="D273" t="str">
            <v>NA</v>
          </cell>
          <cell r="F273" t="str">
            <v>Tam</v>
          </cell>
          <cell r="G273" t="str">
            <v>MSP</v>
          </cell>
          <cell r="H273" t="str">
            <v>Active</v>
          </cell>
          <cell r="I273">
            <v>10367080</v>
          </cell>
          <cell r="J273" t="e">
            <v>#N/A</v>
          </cell>
          <cell r="K273" t="str">
            <v>Moleta, Chace Donovyne Ika</v>
          </cell>
          <cell r="L273" t="str">
            <v>Moleta</v>
          </cell>
          <cell r="M273" t="str">
            <v>Chace</v>
          </cell>
          <cell r="N273">
            <v>44013</v>
          </cell>
          <cell r="O273">
            <v>44377</v>
          </cell>
          <cell r="P273" t="str">
            <v>0772</v>
          </cell>
          <cell r="Q273" t="str">
            <v>MSP</v>
          </cell>
          <cell r="R273">
            <v>40656095</v>
          </cell>
          <cell r="S273" t="e">
            <v>#REF!</v>
          </cell>
          <cell r="T273" t="str">
            <v/>
          </cell>
          <cell r="U273" t="str">
            <v>NA</v>
          </cell>
          <cell r="W273">
            <v>97600</v>
          </cell>
          <cell r="X273">
            <v>0.2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97600</v>
          </cell>
          <cell r="AD273">
            <v>0</v>
          </cell>
          <cell r="AE273">
            <v>0</v>
          </cell>
          <cell r="AF273">
            <v>97600</v>
          </cell>
          <cell r="AG273">
            <v>97600</v>
          </cell>
          <cell r="AH273">
            <v>0.2</v>
          </cell>
          <cell r="AI273">
            <v>19520</v>
          </cell>
          <cell r="AJ273">
            <v>0</v>
          </cell>
          <cell r="AK273"/>
          <cell r="AL273"/>
          <cell r="AO273"/>
          <cell r="AP273"/>
          <cell r="AQ273"/>
          <cell r="AS273">
            <v>19520</v>
          </cell>
          <cell r="AT273">
            <v>44013</v>
          </cell>
          <cell r="AU273">
            <v>44377</v>
          </cell>
          <cell r="AV273" t="str">
            <v>MSP with PNZ only</v>
          </cell>
          <cell r="AW273">
            <v>43871</v>
          </cell>
          <cell r="AX273" t="str">
            <v>Taylor, J.</v>
          </cell>
          <cell r="BC273" t="str">
            <v>ARC0273273 - previous gme appt/distribtion extended in PPS due to keep data through UCPath conversion.</v>
          </cell>
          <cell r="BD273" t="str">
            <v>X</v>
          </cell>
          <cell r="BF273" t="str">
            <v>Y</v>
          </cell>
          <cell r="BG273" t="str">
            <v>GME</v>
          </cell>
          <cell r="BH273" t="str">
            <v>cmoleta@ucsd.edu</v>
          </cell>
          <cell r="BJ273">
            <v>0</v>
          </cell>
          <cell r="BK273">
            <v>31000</v>
          </cell>
          <cell r="BL273">
            <v>46.743295019157088</v>
          </cell>
          <cell r="BM273">
            <v>0</v>
          </cell>
          <cell r="BO273"/>
        </row>
        <row r="274">
          <cell r="A274">
            <v>2021</v>
          </cell>
          <cell r="B274">
            <v>311</v>
          </cell>
          <cell r="C274" t="str">
            <v>Peds</v>
          </cell>
          <cell r="D274" t="str">
            <v>ACC</v>
          </cell>
          <cell r="F274" t="str">
            <v>Colston</v>
          </cell>
          <cell r="G274" t="str">
            <v>MSP</v>
          </cell>
          <cell r="H274" t="str">
            <v>Active</v>
          </cell>
          <cell r="I274">
            <v>10363386</v>
          </cell>
          <cell r="J274" t="e">
            <v>#N/A</v>
          </cell>
          <cell r="K274" t="str">
            <v>Taylor, Tasha</v>
          </cell>
          <cell r="L274" t="str">
            <v>Taylor</v>
          </cell>
          <cell r="M274" t="str">
            <v>Tasha</v>
          </cell>
          <cell r="N274">
            <v>44013</v>
          </cell>
          <cell r="O274">
            <v>44377</v>
          </cell>
          <cell r="P274" t="str">
            <v>0771</v>
          </cell>
          <cell r="Q274" t="str">
            <v>MSP</v>
          </cell>
          <cell r="R274">
            <v>40660508</v>
          </cell>
          <cell r="S274" t="e">
            <v>#REF!</v>
          </cell>
          <cell r="T274" t="str">
            <v/>
          </cell>
          <cell r="U274" t="str">
            <v>NA</v>
          </cell>
          <cell r="W274">
            <v>123667</v>
          </cell>
          <cell r="X274">
            <v>0.5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123667</v>
          </cell>
          <cell r="AD274">
            <v>16333</v>
          </cell>
          <cell r="AE274">
            <v>0</v>
          </cell>
          <cell r="AF274">
            <v>140000</v>
          </cell>
          <cell r="AG274">
            <v>140000</v>
          </cell>
          <cell r="AH274">
            <v>0.5</v>
          </cell>
          <cell r="AI274">
            <v>70000</v>
          </cell>
          <cell r="AJ274">
            <v>0</v>
          </cell>
          <cell r="AK274"/>
          <cell r="AL274"/>
          <cell r="AO274"/>
          <cell r="AP274"/>
          <cell r="AQ274"/>
          <cell r="AS274">
            <v>70000</v>
          </cell>
          <cell r="AT274">
            <v>44013</v>
          </cell>
          <cell r="AU274">
            <v>44377</v>
          </cell>
          <cell r="AV274" t="str">
            <v>MSP with PNZ and PSZ</v>
          </cell>
          <cell r="AW274">
            <v>43989</v>
          </cell>
          <cell r="BC274" t="str">
            <v>ARC0273396 - Renewal</v>
          </cell>
          <cell r="BD274" t="str">
            <v>M</v>
          </cell>
          <cell r="BF274" t="str">
            <v>N</v>
          </cell>
          <cell r="BG274"/>
          <cell r="BH274" t="str">
            <v>tktaylor@ucsd.edu</v>
          </cell>
          <cell r="BI274" t="str">
            <v>Rady's</v>
          </cell>
          <cell r="BJ274">
            <v>0</v>
          </cell>
          <cell r="BK274">
            <v>31121</v>
          </cell>
          <cell r="BL274">
            <v>59.22749042145594</v>
          </cell>
          <cell r="BM274">
            <v>7.8223180076628349</v>
          </cell>
          <cell r="BO274"/>
        </row>
        <row r="275">
          <cell r="A275">
            <v>2021</v>
          </cell>
          <cell r="B275">
            <v>311</v>
          </cell>
          <cell r="C275" t="str">
            <v>Peds</v>
          </cell>
          <cell r="D275" t="str">
            <v>ACC</v>
          </cell>
          <cell r="F275" t="str">
            <v>Colston</v>
          </cell>
          <cell r="G275" t="str">
            <v>MSP</v>
          </cell>
          <cell r="H275" t="str">
            <v>Active</v>
          </cell>
          <cell r="I275">
            <v>10364409</v>
          </cell>
          <cell r="J275" t="e">
            <v>#N/A</v>
          </cell>
          <cell r="K275" t="str">
            <v>Limmer, Kirsten</v>
          </cell>
          <cell r="L275" t="str">
            <v>Limmer</v>
          </cell>
          <cell r="M275" t="str">
            <v>Kirsten</v>
          </cell>
          <cell r="N275">
            <v>44075</v>
          </cell>
          <cell r="O275">
            <v>44377</v>
          </cell>
          <cell r="P275" t="str">
            <v>0771</v>
          </cell>
          <cell r="Q275" t="str">
            <v>MSP</v>
          </cell>
          <cell r="R275">
            <v>40661404</v>
          </cell>
          <cell r="S275" t="e">
            <v>#REF!</v>
          </cell>
          <cell r="T275" t="str">
            <v/>
          </cell>
          <cell r="U275" t="str">
            <v>NA</v>
          </cell>
          <cell r="W275">
            <v>114800</v>
          </cell>
          <cell r="X275">
            <v>0.125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114800</v>
          </cell>
          <cell r="AD275">
            <v>40200</v>
          </cell>
          <cell r="AE275">
            <v>0</v>
          </cell>
          <cell r="AF275">
            <v>155000</v>
          </cell>
          <cell r="AG275">
            <v>155000</v>
          </cell>
          <cell r="AH275">
            <v>0.125</v>
          </cell>
          <cell r="AI275">
            <v>19375</v>
          </cell>
          <cell r="AJ275">
            <v>0</v>
          </cell>
          <cell r="AK275"/>
          <cell r="AL275"/>
          <cell r="AO275"/>
          <cell r="AP275"/>
          <cell r="AQ275"/>
          <cell r="AS275">
            <v>19375</v>
          </cell>
          <cell r="AT275">
            <v>44013</v>
          </cell>
          <cell r="AU275">
            <v>44377</v>
          </cell>
          <cell r="AV275" t="str">
            <v>MSP with PSZ only</v>
          </cell>
          <cell r="AW275">
            <v>43993</v>
          </cell>
          <cell r="AX275" t="str">
            <v>Colston, S.</v>
          </cell>
          <cell r="BC275" t="str">
            <v>ARC0287844 - Revision</v>
          </cell>
          <cell r="BD275" t="str">
            <v>N</v>
          </cell>
          <cell r="BF275" t="str">
            <v>N</v>
          </cell>
          <cell r="BG275"/>
          <cell r="BH275" t="str">
            <v>klimmer@ucsd.edu</v>
          </cell>
          <cell r="BJ275">
            <v>0</v>
          </cell>
          <cell r="BK275">
            <v>31100</v>
          </cell>
          <cell r="BL275">
            <v>54.980842911877396</v>
          </cell>
          <cell r="BM275">
            <v>19.25287356321839</v>
          </cell>
          <cell r="BO275"/>
        </row>
        <row r="276">
          <cell r="A276">
            <v>2022</v>
          </cell>
          <cell r="B276">
            <v>311</v>
          </cell>
          <cell r="C276" t="str">
            <v>Peds</v>
          </cell>
          <cell r="D276" t="str">
            <v>ACC</v>
          </cell>
          <cell r="F276" t="str">
            <v>Colston</v>
          </cell>
          <cell r="G276" t="str">
            <v>MSP</v>
          </cell>
          <cell r="H276" t="str">
            <v>Active</v>
          </cell>
          <cell r="I276">
            <v>10364650</v>
          </cell>
          <cell r="J276" t="e">
            <v>#N/A</v>
          </cell>
          <cell r="K276" t="str">
            <v>Sawyer, Carolyn M.</v>
          </cell>
          <cell r="L276" t="str">
            <v>Sawyer</v>
          </cell>
          <cell r="M276" t="str">
            <v>Carolyn M.</v>
          </cell>
          <cell r="N276">
            <v>44075</v>
          </cell>
          <cell r="O276">
            <v>44439</v>
          </cell>
          <cell r="P276" t="str">
            <v>0771</v>
          </cell>
          <cell r="Q276" t="str">
            <v>MSP</v>
          </cell>
          <cell r="R276">
            <v>40658898</v>
          </cell>
          <cell r="S276" t="e">
            <v>#REF!</v>
          </cell>
          <cell r="T276" t="str">
            <v/>
          </cell>
          <cell r="U276" t="str">
            <v>NA</v>
          </cell>
          <cell r="W276">
            <v>114800</v>
          </cell>
          <cell r="X276">
            <v>1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114800</v>
          </cell>
          <cell r="AD276">
            <v>25200</v>
          </cell>
          <cell r="AE276">
            <v>0</v>
          </cell>
          <cell r="AF276">
            <v>140000</v>
          </cell>
          <cell r="AG276">
            <v>140000</v>
          </cell>
          <cell r="AH276">
            <v>1</v>
          </cell>
          <cell r="AI276">
            <v>140000</v>
          </cell>
          <cell r="AJ276">
            <v>0</v>
          </cell>
          <cell r="AK276"/>
          <cell r="AL276"/>
          <cell r="AO276"/>
          <cell r="AP276"/>
          <cell r="AQ276"/>
          <cell r="AS276">
            <v>140000</v>
          </cell>
          <cell r="AT276">
            <v>44075</v>
          </cell>
          <cell r="AU276">
            <v>44074</v>
          </cell>
          <cell r="AV276" t="str">
            <v>MSP with PNZ and PSZ</v>
          </cell>
          <cell r="AW276">
            <v>44054</v>
          </cell>
          <cell r="BC276" t="str">
            <v>ARC0289225 - Renewal</v>
          </cell>
          <cell r="BD276" t="str">
            <v>X</v>
          </cell>
          <cell r="BF276" t="str">
            <v>N</v>
          </cell>
          <cell r="BG276"/>
          <cell r="BH276" t="str">
            <v>c2sawyer@ucsd.edu</v>
          </cell>
          <cell r="BJ276">
            <v>0</v>
          </cell>
          <cell r="BK276">
            <v>31127</v>
          </cell>
          <cell r="BL276">
            <v>54.980842911877396</v>
          </cell>
          <cell r="BM276">
            <v>12.068965517241379</v>
          </cell>
          <cell r="BO276"/>
        </row>
        <row r="277">
          <cell r="A277">
            <v>2021</v>
          </cell>
          <cell r="B277">
            <v>311</v>
          </cell>
          <cell r="C277" t="str">
            <v>Peds</v>
          </cell>
          <cell r="D277" t="str">
            <v>ACC</v>
          </cell>
          <cell r="F277" t="str">
            <v>Colston</v>
          </cell>
          <cell r="G277" t="str">
            <v>MSP</v>
          </cell>
          <cell r="H277" t="str">
            <v>Active</v>
          </cell>
          <cell r="I277">
            <v>10366996</v>
          </cell>
          <cell r="J277" t="e">
            <v>#N/A</v>
          </cell>
          <cell r="K277" t="str">
            <v>Alonzo, Shirin</v>
          </cell>
          <cell r="L277" t="str">
            <v>Alonzo</v>
          </cell>
          <cell r="M277" t="str">
            <v>Shirin</v>
          </cell>
          <cell r="N277">
            <v>43800</v>
          </cell>
          <cell r="O277">
            <v>44165</v>
          </cell>
          <cell r="P277" t="str">
            <v>0772</v>
          </cell>
          <cell r="Q277" t="str">
            <v>MSP</v>
          </cell>
          <cell r="R277">
            <v>40655980</v>
          </cell>
          <cell r="S277" t="e">
            <v>#REF!</v>
          </cell>
          <cell r="T277" t="str">
            <v/>
          </cell>
          <cell r="U277" t="str">
            <v>NA</v>
          </cell>
          <cell r="W277">
            <v>91900</v>
          </cell>
          <cell r="X277">
            <v>0.2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91900</v>
          </cell>
          <cell r="AD277">
            <v>0</v>
          </cell>
          <cell r="AE277">
            <v>0</v>
          </cell>
          <cell r="AF277">
            <v>91900</v>
          </cell>
          <cell r="AG277">
            <v>91900</v>
          </cell>
          <cell r="AH277">
            <v>0.2</v>
          </cell>
          <cell r="AI277">
            <v>18380</v>
          </cell>
          <cell r="AJ277">
            <v>0</v>
          </cell>
          <cell r="AK277"/>
          <cell r="AL277"/>
          <cell r="AO277"/>
          <cell r="AP277"/>
          <cell r="AQ277"/>
          <cell r="AS277">
            <v>18380</v>
          </cell>
          <cell r="AT277">
            <v>43800</v>
          </cell>
          <cell r="AU277">
            <v>44165</v>
          </cell>
          <cell r="AV277" t="str">
            <v>MSP with PNZ and PSZ</v>
          </cell>
          <cell r="AW277">
            <v>43749</v>
          </cell>
          <cell r="BD277" t="str">
            <v>D</v>
          </cell>
          <cell r="BF277" t="str">
            <v>N</v>
          </cell>
          <cell r="BG277" t="str">
            <v>Sub 2</v>
          </cell>
          <cell r="BH277" t="str">
            <v>salonzo@ucsd.edu</v>
          </cell>
          <cell r="BJ277">
            <v>0</v>
          </cell>
          <cell r="BK277">
            <v>31121</v>
          </cell>
          <cell r="BL277">
            <v>44.013409961685824</v>
          </cell>
          <cell r="BM277">
            <v>0</v>
          </cell>
          <cell r="BN277">
            <v>0</v>
          </cell>
          <cell r="BO277">
            <v>0</v>
          </cell>
        </row>
        <row r="278">
          <cell r="A278">
            <v>2021</v>
          </cell>
          <cell r="B278">
            <v>311</v>
          </cell>
          <cell r="C278" t="str">
            <v>Peds</v>
          </cell>
          <cell r="D278" t="str">
            <v>ACC</v>
          </cell>
          <cell r="F278" t="str">
            <v>Colston</v>
          </cell>
          <cell r="G278" t="str">
            <v>MSP</v>
          </cell>
          <cell r="H278" t="str">
            <v>Active</v>
          </cell>
          <cell r="I278">
            <v>10368667</v>
          </cell>
          <cell r="J278" t="e">
            <v>#N/A</v>
          </cell>
          <cell r="K278" t="str">
            <v>Nelson, Theodora Jeanne</v>
          </cell>
          <cell r="L278" t="str">
            <v>Nelson</v>
          </cell>
          <cell r="M278" t="str">
            <v>Theodora Jeanne</v>
          </cell>
          <cell r="N278">
            <v>43934</v>
          </cell>
          <cell r="O278">
            <v>44227</v>
          </cell>
          <cell r="P278" t="str">
            <v>0771</v>
          </cell>
          <cell r="Q278" t="str">
            <v>MSP</v>
          </cell>
          <cell r="R278">
            <v>40656505</v>
          </cell>
          <cell r="S278" t="e">
            <v>#REF!</v>
          </cell>
          <cell r="T278" t="str">
            <v/>
          </cell>
          <cell r="U278" t="str">
            <v>NA</v>
          </cell>
          <cell r="W278">
            <v>114800</v>
          </cell>
          <cell r="X278">
            <v>0.5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114800</v>
          </cell>
          <cell r="AD278">
            <v>14200</v>
          </cell>
          <cell r="AE278">
            <v>0</v>
          </cell>
          <cell r="AF278">
            <v>129000</v>
          </cell>
          <cell r="AG278">
            <v>129000</v>
          </cell>
          <cell r="AH278">
            <v>0.5</v>
          </cell>
          <cell r="AI278">
            <v>64500</v>
          </cell>
          <cell r="AJ278">
            <v>0</v>
          </cell>
          <cell r="AK278"/>
          <cell r="AL278"/>
          <cell r="AO278"/>
          <cell r="AP278"/>
          <cell r="AQ278"/>
          <cell r="AS278">
            <v>64500</v>
          </cell>
          <cell r="AT278">
            <v>43862</v>
          </cell>
          <cell r="AU278">
            <v>44227</v>
          </cell>
          <cell r="AV278" t="str">
            <v>MSP with PNZ and PSZ</v>
          </cell>
          <cell r="AW278">
            <v>43935</v>
          </cell>
          <cell r="BC278" t="str">
            <v>ARC0281198 - Effort Increase</v>
          </cell>
          <cell r="BD278" t="str">
            <v>M</v>
          </cell>
          <cell r="BF278" t="str">
            <v>N</v>
          </cell>
          <cell r="BG278"/>
          <cell r="BH278" t="str">
            <v>tjn001@ucsd.edu</v>
          </cell>
          <cell r="BJ278">
            <v>0</v>
          </cell>
          <cell r="BK278">
            <v>31120</v>
          </cell>
          <cell r="BL278">
            <v>54.980842911877396</v>
          </cell>
          <cell r="BM278">
            <v>6.8007662835249043</v>
          </cell>
          <cell r="BO278"/>
        </row>
        <row r="279">
          <cell r="A279">
            <v>2022</v>
          </cell>
          <cell r="B279">
            <v>311</v>
          </cell>
          <cell r="C279" t="str">
            <v>Peds</v>
          </cell>
          <cell r="D279" t="str">
            <v>ACC</v>
          </cell>
          <cell r="F279" t="str">
            <v>Colston</v>
          </cell>
          <cell r="G279" t="str">
            <v>MSP</v>
          </cell>
          <cell r="I279">
            <v>10438436</v>
          </cell>
          <cell r="J279" t="e">
            <v>#N/A</v>
          </cell>
          <cell r="K279" t="str">
            <v>Sandel, Piper</v>
          </cell>
          <cell r="L279" t="str">
            <v>Sandel</v>
          </cell>
          <cell r="M279" t="str">
            <v>Piper</v>
          </cell>
          <cell r="N279">
            <v>44044</v>
          </cell>
          <cell r="O279">
            <v>44408</v>
          </cell>
          <cell r="P279" t="str">
            <v>0771</v>
          </cell>
          <cell r="Q279" t="str">
            <v>MSP</v>
          </cell>
          <cell r="R279">
            <v>40726964</v>
          </cell>
          <cell r="S279" t="e">
            <v>#REF!</v>
          </cell>
          <cell r="T279" t="str">
            <v/>
          </cell>
          <cell r="U279" t="str">
            <v>NA</v>
          </cell>
          <cell r="W279">
            <v>114800</v>
          </cell>
          <cell r="X279">
            <v>1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114800</v>
          </cell>
          <cell r="AD279">
            <v>45200</v>
          </cell>
          <cell r="AE279">
            <v>0</v>
          </cell>
          <cell r="AF279">
            <v>160000</v>
          </cell>
          <cell r="AG279">
            <v>160000</v>
          </cell>
          <cell r="AH279">
            <v>1</v>
          </cell>
          <cell r="AI279">
            <v>160000</v>
          </cell>
          <cell r="AJ279">
            <v>0</v>
          </cell>
          <cell r="AK279"/>
          <cell r="AL279"/>
          <cell r="AO279"/>
          <cell r="AP279"/>
          <cell r="AQ279"/>
          <cell r="AS279">
            <v>160000</v>
          </cell>
          <cell r="AT279">
            <v>44044</v>
          </cell>
          <cell r="AU279">
            <v>44043</v>
          </cell>
          <cell r="AV279" t="str">
            <v>MSP with PNZ and PSZ</v>
          </cell>
          <cell r="AW279">
            <v>44011</v>
          </cell>
          <cell r="BC279" t="str">
            <v>ARC0286139 - New MSP</v>
          </cell>
          <cell r="BD279" t="str">
            <v>Y</v>
          </cell>
          <cell r="BF279" t="str">
            <v>Y</v>
          </cell>
          <cell r="BG279"/>
          <cell r="BH279" t="str">
            <v>piper.sandel@gmail.com</v>
          </cell>
          <cell r="BJ279">
            <v>0</v>
          </cell>
          <cell r="BL279">
            <v>54.980842911877396</v>
          </cell>
          <cell r="BM279">
            <v>21.64750957854406</v>
          </cell>
          <cell r="BO279"/>
        </row>
        <row r="280">
          <cell r="A280">
            <v>2021</v>
          </cell>
          <cell r="B280">
            <v>311</v>
          </cell>
          <cell r="C280" t="str">
            <v>Peds</v>
          </cell>
          <cell r="D280" t="str">
            <v>AIR</v>
          </cell>
          <cell r="F280" t="str">
            <v>Colston</v>
          </cell>
          <cell r="G280" t="str">
            <v>MSP</v>
          </cell>
          <cell r="I280">
            <v>10377214</v>
          </cell>
          <cell r="J280" t="e">
            <v>#N/A</v>
          </cell>
          <cell r="K280" t="str">
            <v>Ebbeling, William Leonard</v>
          </cell>
          <cell r="L280" t="str">
            <v>Ebbeling</v>
          </cell>
          <cell r="M280" t="str">
            <v>William Leonard</v>
          </cell>
          <cell r="N280">
            <v>44013</v>
          </cell>
          <cell r="O280">
            <v>44347</v>
          </cell>
          <cell r="P280" t="str">
            <v>0772</v>
          </cell>
          <cell r="Q280" t="str">
            <v>MSP</v>
          </cell>
          <cell r="R280">
            <v>40664264</v>
          </cell>
          <cell r="S280" t="e">
            <v>#REF!</v>
          </cell>
          <cell r="T280" t="str">
            <v/>
          </cell>
          <cell r="U280" t="str">
            <v>NA</v>
          </cell>
          <cell r="W280">
            <v>91900</v>
          </cell>
          <cell r="X280">
            <v>0.2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91900</v>
          </cell>
          <cell r="AD280">
            <v>0</v>
          </cell>
          <cell r="AE280">
            <v>0</v>
          </cell>
          <cell r="AF280">
            <v>91900</v>
          </cell>
          <cell r="AG280">
            <v>91900</v>
          </cell>
          <cell r="AH280">
            <v>0.2</v>
          </cell>
          <cell r="AI280">
            <v>18380</v>
          </cell>
          <cell r="AJ280">
            <v>0</v>
          </cell>
          <cell r="AK280"/>
          <cell r="AL280"/>
          <cell r="AO280"/>
          <cell r="AP280"/>
          <cell r="AQ280"/>
          <cell r="AS280">
            <v>18380</v>
          </cell>
          <cell r="AT280">
            <v>43983</v>
          </cell>
          <cell r="AU280">
            <v>44347</v>
          </cell>
          <cell r="AV280" t="str">
            <v>MSP with PSZ only</v>
          </cell>
          <cell r="AW280">
            <v>43963</v>
          </cell>
          <cell r="BD280" t="str">
            <v>Y</v>
          </cell>
          <cell r="BF280" t="str">
            <v>Y</v>
          </cell>
          <cell r="BG280" t="str">
            <v>Sub 2</v>
          </cell>
          <cell r="BH280" t="str">
            <v>billebbeling@gmail.com</v>
          </cell>
          <cell r="BI280" t="str">
            <v>Variable- No EcoTime needed/Incentive Only</v>
          </cell>
          <cell r="BJ280">
            <v>0</v>
          </cell>
          <cell r="BL280">
            <v>44.013409961685824</v>
          </cell>
          <cell r="BM280">
            <v>0</v>
          </cell>
          <cell r="BN280">
            <v>0</v>
          </cell>
          <cell r="BO280">
            <v>0</v>
          </cell>
        </row>
        <row r="281">
          <cell r="A281">
            <v>2021</v>
          </cell>
          <cell r="B281">
            <v>311</v>
          </cell>
          <cell r="C281" t="str">
            <v>Peds</v>
          </cell>
          <cell r="D281" t="str">
            <v>Cardi</v>
          </cell>
          <cell r="F281" t="str">
            <v>Colston</v>
          </cell>
          <cell r="G281" t="str">
            <v>MSP</v>
          </cell>
          <cell r="H281" t="str">
            <v>Active</v>
          </cell>
          <cell r="I281">
            <v>10362631</v>
          </cell>
          <cell r="J281" t="e">
            <v>#N/A</v>
          </cell>
          <cell r="K281" t="str">
            <v>Steinberg, Leonard Gary</v>
          </cell>
          <cell r="L281" t="str">
            <v>Steinberg</v>
          </cell>
          <cell r="M281" t="str">
            <v>Leonard</v>
          </cell>
          <cell r="N281">
            <v>43800</v>
          </cell>
          <cell r="O281">
            <v>44165</v>
          </cell>
          <cell r="P281" t="str">
            <v>0772</v>
          </cell>
          <cell r="Q281" t="str">
            <v>MSP</v>
          </cell>
          <cell r="R281">
            <v>40660010</v>
          </cell>
          <cell r="S281" t="e">
            <v>#REF!</v>
          </cell>
          <cell r="T281" t="str">
            <v/>
          </cell>
          <cell r="U281" t="str">
            <v>NA</v>
          </cell>
          <cell r="W281">
            <v>91900</v>
          </cell>
          <cell r="X281">
            <v>0.2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91900</v>
          </cell>
          <cell r="AD281">
            <v>0</v>
          </cell>
          <cell r="AE281">
            <v>0</v>
          </cell>
          <cell r="AF281">
            <v>91900</v>
          </cell>
          <cell r="AG281">
            <v>91900</v>
          </cell>
          <cell r="AH281">
            <v>0.2</v>
          </cell>
          <cell r="AI281">
            <v>18380</v>
          </cell>
          <cell r="AJ281">
            <v>0</v>
          </cell>
          <cell r="AK281"/>
          <cell r="AL281"/>
          <cell r="AO281"/>
          <cell r="AP281"/>
          <cell r="AQ281"/>
          <cell r="AS281">
            <v>18380</v>
          </cell>
          <cell r="AT281">
            <v>43800</v>
          </cell>
          <cell r="AU281">
            <v>44165</v>
          </cell>
          <cell r="AV281" t="str">
            <v>MSP with PNZ and PSZ</v>
          </cell>
          <cell r="AW281">
            <v>43782</v>
          </cell>
          <cell r="AX281" t="str">
            <v>Taylor, J.</v>
          </cell>
          <cell r="BC281" t="str">
            <v>New msp contract - ARC0269702</v>
          </cell>
          <cell r="BD281" t="str">
            <v>D</v>
          </cell>
          <cell r="BF281" t="str">
            <v>Y</v>
          </cell>
          <cell r="BG281" t="str">
            <v>Sub 2</v>
          </cell>
          <cell r="BH281" t="str">
            <v>lsteinberg@ucsd.edu</v>
          </cell>
          <cell r="BI281" t="str">
            <v>Variable- No EcoTime needed/Incentive Only</v>
          </cell>
          <cell r="BJ281">
            <v>1</v>
          </cell>
          <cell r="BK281">
            <v>31100</v>
          </cell>
          <cell r="BL281">
            <v>44.013409961685824</v>
          </cell>
          <cell r="BM281">
            <v>0</v>
          </cell>
          <cell r="BN281">
            <v>0</v>
          </cell>
          <cell r="BO281">
            <v>0</v>
          </cell>
        </row>
        <row r="282">
          <cell r="A282">
            <v>2022</v>
          </cell>
          <cell r="B282">
            <v>311</v>
          </cell>
          <cell r="C282" t="str">
            <v>Peds</v>
          </cell>
          <cell r="D282" t="str">
            <v>Cardi</v>
          </cell>
          <cell r="F282" t="str">
            <v>Colston</v>
          </cell>
          <cell r="G282" t="str">
            <v>MSP</v>
          </cell>
          <cell r="H282" t="str">
            <v>Active</v>
          </cell>
          <cell r="I282">
            <v>10367683</v>
          </cell>
          <cell r="J282" t="e">
            <v>#N/A</v>
          </cell>
          <cell r="K282" t="str">
            <v>Mueller, Dana Michelle</v>
          </cell>
          <cell r="L282" t="str">
            <v>Mueller</v>
          </cell>
          <cell r="M282" t="str">
            <v>Dana Michelle</v>
          </cell>
          <cell r="N282">
            <v>44119</v>
          </cell>
          <cell r="O282">
            <v>44483</v>
          </cell>
          <cell r="P282" t="str">
            <v>0771</v>
          </cell>
          <cell r="Q282" t="str">
            <v>MSP</v>
          </cell>
          <cell r="R282">
            <v>40648187</v>
          </cell>
          <cell r="S282" t="e">
            <v>#REF!</v>
          </cell>
          <cell r="T282" t="str">
            <v/>
          </cell>
          <cell r="U282" t="str">
            <v>NA</v>
          </cell>
          <cell r="W282">
            <v>154000</v>
          </cell>
          <cell r="X282">
            <v>1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154000</v>
          </cell>
          <cell r="AD282">
            <v>66000</v>
          </cell>
          <cell r="AE282">
            <v>0</v>
          </cell>
          <cell r="AF282">
            <v>220000</v>
          </cell>
          <cell r="AG282">
            <v>220000</v>
          </cell>
          <cell r="AH282">
            <v>1</v>
          </cell>
          <cell r="AI282">
            <v>220000</v>
          </cell>
          <cell r="AJ282">
            <v>0</v>
          </cell>
          <cell r="AK282"/>
          <cell r="AL282"/>
          <cell r="AO282"/>
          <cell r="AP282"/>
          <cell r="AQ282"/>
          <cell r="AS282">
            <v>220000</v>
          </cell>
          <cell r="AT282">
            <v>44119</v>
          </cell>
          <cell r="AU282">
            <v>44483</v>
          </cell>
          <cell r="AV282" t="str">
            <v>MSP with PNZ and PSZ</v>
          </cell>
          <cell r="AW282">
            <v>44068</v>
          </cell>
          <cell r="BC282" t="str">
            <v>ARC0286522 - Renewal</v>
          </cell>
          <cell r="BD282" t="str">
            <v>M</v>
          </cell>
          <cell r="BF282" t="str">
            <v>Y</v>
          </cell>
          <cell r="BG282"/>
          <cell r="BH282" t="str">
            <v>dmueller@ucsd.edu</v>
          </cell>
          <cell r="BJ282">
            <v>1</v>
          </cell>
          <cell r="BK282">
            <v>31120</v>
          </cell>
          <cell r="BL282">
            <v>73.754789272030649</v>
          </cell>
          <cell r="BM282">
            <v>31.609195402298852</v>
          </cell>
          <cell r="BO282"/>
        </row>
        <row r="283">
          <cell r="A283">
            <v>2022</v>
          </cell>
          <cell r="B283">
            <v>311</v>
          </cell>
          <cell r="C283" t="str">
            <v>Peds</v>
          </cell>
          <cell r="D283" t="str">
            <v>Cardi</v>
          </cell>
          <cell r="F283" t="str">
            <v>Colston</v>
          </cell>
          <cell r="G283" t="str">
            <v>MSP</v>
          </cell>
          <cell r="H283" t="str">
            <v>Active</v>
          </cell>
          <cell r="I283">
            <v>10372730</v>
          </cell>
          <cell r="J283" t="e">
            <v>#N/A</v>
          </cell>
          <cell r="K283" t="str">
            <v>Gupta, Aamisha Embre</v>
          </cell>
          <cell r="L283" t="str">
            <v>Gupta</v>
          </cell>
          <cell r="M283" t="str">
            <v>Aamisha Embre</v>
          </cell>
          <cell r="N283">
            <v>44075</v>
          </cell>
          <cell r="O283">
            <v>44439</v>
          </cell>
          <cell r="P283" t="str">
            <v>0771</v>
          </cell>
          <cell r="Q283" t="str">
            <v>MSP</v>
          </cell>
          <cell r="R283">
            <v>40652438</v>
          </cell>
          <cell r="S283" t="e">
            <v>#REF!</v>
          </cell>
          <cell r="T283" t="str">
            <v/>
          </cell>
          <cell r="U283" t="str">
            <v>NA</v>
          </cell>
          <cell r="W283">
            <v>147778</v>
          </cell>
          <cell r="X283">
            <v>0.9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147778</v>
          </cell>
          <cell r="AD283">
            <v>63333</v>
          </cell>
          <cell r="AE283">
            <v>0</v>
          </cell>
          <cell r="AF283">
            <v>211111</v>
          </cell>
          <cell r="AG283">
            <v>211111</v>
          </cell>
          <cell r="AH283">
            <v>0.9</v>
          </cell>
          <cell r="AI283">
            <v>189999.9</v>
          </cell>
          <cell r="AJ283">
            <v>0</v>
          </cell>
          <cell r="AK283"/>
          <cell r="AL283"/>
          <cell r="AO283"/>
          <cell r="AP283"/>
          <cell r="AQ283"/>
          <cell r="AS283">
            <v>189999.9</v>
          </cell>
          <cell r="AT283">
            <v>44075</v>
          </cell>
          <cell r="AU283">
            <v>44439</v>
          </cell>
          <cell r="AV283" t="str">
            <v>MSP with PNZ and PSZ</v>
          </cell>
          <cell r="AW283">
            <v>44054</v>
          </cell>
          <cell r="BC283" t="str">
            <v>ARC0288158 - MSP Revision</v>
          </cell>
          <cell r="BD283" t="str">
            <v>M</v>
          </cell>
          <cell r="BF283" t="str">
            <v>N</v>
          </cell>
          <cell r="BG283"/>
          <cell r="BH283" t="str">
            <v>aegupta@ucsd.edu</v>
          </cell>
          <cell r="BJ283">
            <v>1</v>
          </cell>
          <cell r="BK283">
            <v>31100</v>
          </cell>
          <cell r="BL283">
            <v>70.774904214559385</v>
          </cell>
          <cell r="BM283">
            <v>30.331896551724139</v>
          </cell>
          <cell r="BO283"/>
        </row>
        <row r="284">
          <cell r="A284">
            <v>2021</v>
          </cell>
          <cell r="B284">
            <v>311</v>
          </cell>
          <cell r="C284" t="str">
            <v>Peds</v>
          </cell>
          <cell r="D284" t="str">
            <v>Cardi</v>
          </cell>
          <cell r="F284" t="str">
            <v>Colston</v>
          </cell>
          <cell r="G284" t="str">
            <v>MSP</v>
          </cell>
          <cell r="H284" t="str">
            <v>Active</v>
          </cell>
          <cell r="I284">
            <v>10374001</v>
          </cell>
          <cell r="J284" t="e">
            <v>#N/A</v>
          </cell>
          <cell r="K284" t="str">
            <v>Mccandless, Rachel</v>
          </cell>
          <cell r="L284" t="str">
            <v>Mccandless</v>
          </cell>
          <cell r="M284" t="str">
            <v>Rachel</v>
          </cell>
          <cell r="N284">
            <v>44013</v>
          </cell>
          <cell r="O284">
            <v>44377</v>
          </cell>
          <cell r="P284" t="str">
            <v>0770</v>
          </cell>
          <cell r="Q284" t="str">
            <v>MSP</v>
          </cell>
          <cell r="R284">
            <v>40655572</v>
          </cell>
          <cell r="S284" t="e">
            <v>#REF!</v>
          </cell>
          <cell r="T284" t="str">
            <v/>
          </cell>
          <cell r="U284" t="str">
            <v>NA</v>
          </cell>
          <cell r="W284">
            <v>154611</v>
          </cell>
          <cell r="X284">
            <v>0.5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154611</v>
          </cell>
          <cell r="AD284">
            <v>54389</v>
          </cell>
          <cell r="AE284">
            <v>0</v>
          </cell>
          <cell r="AF284">
            <v>209000</v>
          </cell>
          <cell r="AG284">
            <v>209000</v>
          </cell>
          <cell r="AH284">
            <v>0.5</v>
          </cell>
          <cell r="AI284">
            <v>104500</v>
          </cell>
          <cell r="AJ284">
            <v>0</v>
          </cell>
          <cell r="AK284"/>
          <cell r="AL284"/>
          <cell r="AO284"/>
          <cell r="AP284"/>
          <cell r="AQ284"/>
          <cell r="AS284">
            <v>104500</v>
          </cell>
          <cell r="AT284">
            <v>44013</v>
          </cell>
          <cell r="AU284">
            <v>44377</v>
          </cell>
          <cell r="AV284" t="str">
            <v>MSP with PNZ and PSZ</v>
          </cell>
          <cell r="AW284">
            <v>43920</v>
          </cell>
          <cell r="AX284" t="str">
            <v>Taylor, J.</v>
          </cell>
          <cell r="BC284" t="str">
            <v>MSP Renewal -      ARC0273477</v>
          </cell>
          <cell r="BD284" t="str">
            <v>M</v>
          </cell>
          <cell r="BF284" t="str">
            <v>N</v>
          </cell>
          <cell r="BG284"/>
          <cell r="BH284" t="str">
            <v>rmccandless@ucsd.edu</v>
          </cell>
          <cell r="BI284" t="str">
            <v>Rady's - Cardio</v>
          </cell>
          <cell r="BJ284">
            <v>1</v>
          </cell>
          <cell r="BK284">
            <v>31100</v>
          </cell>
          <cell r="BL284">
            <v>74.047413793103445</v>
          </cell>
          <cell r="BM284">
            <v>26.04837164750958</v>
          </cell>
          <cell r="BO284"/>
        </row>
        <row r="285">
          <cell r="A285">
            <v>2022</v>
          </cell>
          <cell r="B285">
            <v>311</v>
          </cell>
          <cell r="C285" t="str">
            <v>Peds</v>
          </cell>
          <cell r="D285" t="str">
            <v>Cardi</v>
          </cell>
          <cell r="F285" t="str">
            <v>Colston</v>
          </cell>
          <cell r="G285" t="str">
            <v>MSP</v>
          </cell>
          <cell r="I285">
            <v>10432923</v>
          </cell>
          <cell r="J285" t="e">
            <v>#N/A</v>
          </cell>
          <cell r="K285" t="str">
            <v>Chau, Peter</v>
          </cell>
          <cell r="L285" t="str">
            <v>Chau</v>
          </cell>
          <cell r="M285" t="str">
            <v>Peter</v>
          </cell>
          <cell r="N285">
            <v>44027</v>
          </cell>
          <cell r="O285">
            <v>44391</v>
          </cell>
          <cell r="P285" t="str">
            <v>0771</v>
          </cell>
          <cell r="Q285" t="str">
            <v>MSP</v>
          </cell>
          <cell r="R285">
            <v>40715470</v>
          </cell>
          <cell r="S285" t="e">
            <v>#REF!</v>
          </cell>
          <cell r="T285" t="str">
            <v/>
          </cell>
          <cell r="U285" t="str">
            <v>NA</v>
          </cell>
          <cell r="W285">
            <v>150500</v>
          </cell>
          <cell r="X285">
            <v>1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150500</v>
          </cell>
          <cell r="AD285">
            <v>64500</v>
          </cell>
          <cell r="AE285">
            <v>0</v>
          </cell>
          <cell r="AF285">
            <v>215000</v>
          </cell>
          <cell r="AG285">
            <v>215000</v>
          </cell>
          <cell r="AH285">
            <v>1</v>
          </cell>
          <cell r="AI285">
            <v>215000</v>
          </cell>
          <cell r="AJ285">
            <v>0</v>
          </cell>
          <cell r="AK285"/>
          <cell r="AL285"/>
          <cell r="AO285"/>
          <cell r="AP285"/>
          <cell r="AQ285"/>
          <cell r="AS285">
            <v>215000</v>
          </cell>
          <cell r="AT285">
            <v>44027</v>
          </cell>
          <cell r="AU285">
            <v>44391</v>
          </cell>
          <cell r="AV285" t="str">
            <v>MSP with PNZ and PSZ</v>
          </cell>
          <cell r="AW285">
            <v>44001</v>
          </cell>
          <cell r="BC285" t="str">
            <v>ARC0283882 - New MSP</v>
          </cell>
          <cell r="BD285" t="str">
            <v>Y</v>
          </cell>
          <cell r="BF285" t="str">
            <v>Y</v>
          </cell>
          <cell r="BG285"/>
          <cell r="BH285" t="str">
            <v>pchau84@gmail.com</v>
          </cell>
          <cell r="BJ285">
            <v>0</v>
          </cell>
          <cell r="BL285">
            <v>72.078544061302679</v>
          </cell>
          <cell r="BM285">
            <v>30.890804597701148</v>
          </cell>
          <cell r="BO285"/>
        </row>
        <row r="286">
          <cell r="A286">
            <v>2021</v>
          </cell>
          <cell r="B286">
            <v>311</v>
          </cell>
          <cell r="C286" t="str">
            <v>Peds</v>
          </cell>
          <cell r="D286" t="str">
            <v>Cardi</v>
          </cell>
          <cell r="F286" t="str">
            <v>Colston</v>
          </cell>
          <cell r="G286" t="str">
            <v>MSP</v>
          </cell>
          <cell r="I286">
            <v>10433019</v>
          </cell>
          <cell r="J286" t="e">
            <v>#N/A</v>
          </cell>
          <cell r="K286" t="str">
            <v>Vellore Govardhan, Shilpa</v>
          </cell>
          <cell r="L286" t="str">
            <v>Vellore Govardhan</v>
          </cell>
          <cell r="M286" t="str">
            <v>Shilpa</v>
          </cell>
          <cell r="N286">
            <v>44013</v>
          </cell>
          <cell r="O286">
            <v>44377</v>
          </cell>
          <cell r="P286" t="str">
            <v>0770</v>
          </cell>
          <cell r="Q286" t="str">
            <v>MSP</v>
          </cell>
          <cell r="R286">
            <v>40715344</v>
          </cell>
          <cell r="S286" t="e">
            <v>#REF!</v>
          </cell>
          <cell r="T286" t="str">
            <v/>
          </cell>
          <cell r="U286" t="str">
            <v>NA</v>
          </cell>
          <cell r="W286">
            <v>238000</v>
          </cell>
          <cell r="X286">
            <v>1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238000</v>
          </cell>
          <cell r="AD286">
            <v>102000</v>
          </cell>
          <cell r="AE286">
            <v>0</v>
          </cell>
          <cell r="AF286">
            <v>340000</v>
          </cell>
          <cell r="AG286">
            <v>340000</v>
          </cell>
          <cell r="AH286">
            <v>1</v>
          </cell>
          <cell r="AI286">
            <v>340000</v>
          </cell>
          <cell r="AJ286">
            <v>0</v>
          </cell>
          <cell r="AK286"/>
          <cell r="AL286"/>
          <cell r="AO286"/>
          <cell r="AP286"/>
          <cell r="AQ286"/>
          <cell r="AS286">
            <v>340000</v>
          </cell>
          <cell r="AT286">
            <v>44013</v>
          </cell>
          <cell r="AU286">
            <v>44377</v>
          </cell>
          <cell r="AV286" t="str">
            <v>MSP with PNZ and PSZ</v>
          </cell>
          <cell r="AW286">
            <v>44001</v>
          </cell>
          <cell r="BC286" t="str">
            <v>ARC0285616 - New MSP</v>
          </cell>
          <cell r="BD286" t="str">
            <v>N</v>
          </cell>
          <cell r="BF286" t="str">
            <v>Y</v>
          </cell>
          <cell r="BG286"/>
          <cell r="BH286" t="str">
            <v>shilpagovardhan@gmail.com</v>
          </cell>
          <cell r="BJ286">
            <v>0</v>
          </cell>
          <cell r="BL286">
            <v>113.98467432950191</v>
          </cell>
          <cell r="BM286">
            <v>48.850574712643677</v>
          </cell>
          <cell r="BO286"/>
        </row>
        <row r="287">
          <cell r="A287">
            <v>2022</v>
          </cell>
          <cell r="B287">
            <v>311</v>
          </cell>
          <cell r="C287" t="str">
            <v>Peds</v>
          </cell>
          <cell r="D287" t="str">
            <v>EmMed</v>
          </cell>
          <cell r="F287" t="str">
            <v>Colston</v>
          </cell>
          <cell r="G287" t="str">
            <v>MSP</v>
          </cell>
          <cell r="H287" t="str">
            <v>Active</v>
          </cell>
          <cell r="I287">
            <v>10358569</v>
          </cell>
          <cell r="J287" t="e">
            <v>#N/A</v>
          </cell>
          <cell r="K287" t="str">
            <v>Parker, Sherine Bishara</v>
          </cell>
          <cell r="L287" t="str">
            <v>Parker</v>
          </cell>
          <cell r="M287" t="str">
            <v>Sherine Bishara</v>
          </cell>
          <cell r="N287">
            <v>44107</v>
          </cell>
          <cell r="O287">
            <v>44440</v>
          </cell>
          <cell r="P287" t="str">
            <v>0772</v>
          </cell>
          <cell r="Q287" t="str">
            <v>MSP</v>
          </cell>
          <cell r="R287">
            <v>40646350</v>
          </cell>
          <cell r="S287" t="e">
            <v>#REF!</v>
          </cell>
          <cell r="T287" t="str">
            <v/>
          </cell>
          <cell r="U287" t="str">
            <v>NA</v>
          </cell>
          <cell r="W287">
            <v>91900</v>
          </cell>
          <cell r="X287">
            <v>0.2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91900</v>
          </cell>
          <cell r="AD287">
            <v>0</v>
          </cell>
          <cell r="AE287">
            <v>0</v>
          </cell>
          <cell r="AF287">
            <v>91900</v>
          </cell>
          <cell r="AG287">
            <v>91900</v>
          </cell>
          <cell r="AH287">
            <v>0.2</v>
          </cell>
          <cell r="AI287">
            <v>18380</v>
          </cell>
          <cell r="AJ287">
            <v>0</v>
          </cell>
          <cell r="AK287"/>
          <cell r="AL287"/>
          <cell r="AO287"/>
          <cell r="AP287"/>
          <cell r="AQ287"/>
          <cell r="AS287">
            <v>18380</v>
          </cell>
          <cell r="AT287">
            <v>44076</v>
          </cell>
          <cell r="AU287">
            <v>44440</v>
          </cell>
          <cell r="AV287" t="str">
            <v>MSP with PSZ only</v>
          </cell>
          <cell r="AW287">
            <v>44092</v>
          </cell>
          <cell r="BC287" t="str">
            <v>ARC0291196 - Revision</v>
          </cell>
          <cell r="BD287" t="str">
            <v>D</v>
          </cell>
          <cell r="BF287" t="str">
            <v>N</v>
          </cell>
          <cell r="BG287"/>
          <cell r="BH287" t="str">
            <v>s3parker@ucsd.edu</v>
          </cell>
          <cell r="BJ287">
            <v>1</v>
          </cell>
          <cell r="BK287">
            <v>31100</v>
          </cell>
          <cell r="BL287">
            <v>44.013409961685824</v>
          </cell>
          <cell r="BM287">
            <v>0</v>
          </cell>
          <cell r="BO287"/>
        </row>
        <row r="288">
          <cell r="A288">
            <v>2021</v>
          </cell>
          <cell r="B288">
            <v>311</v>
          </cell>
          <cell r="C288" t="str">
            <v>Peds</v>
          </cell>
          <cell r="D288" t="str">
            <v>EmMed</v>
          </cell>
          <cell r="F288" t="str">
            <v>Colston</v>
          </cell>
          <cell r="G288" t="str">
            <v>MSP</v>
          </cell>
          <cell r="H288" t="str">
            <v>Active</v>
          </cell>
          <cell r="I288">
            <v>10359277</v>
          </cell>
          <cell r="J288" t="e">
            <v>#N/A</v>
          </cell>
          <cell r="K288" t="str">
            <v>Mcdaniel, Michele</v>
          </cell>
          <cell r="L288" t="str">
            <v>Mcdaniel</v>
          </cell>
          <cell r="M288" t="str">
            <v>Michele</v>
          </cell>
          <cell r="N288">
            <v>44013</v>
          </cell>
          <cell r="O288">
            <v>44377</v>
          </cell>
          <cell r="P288" t="str">
            <v>0771</v>
          </cell>
          <cell r="Q288" t="str">
            <v>MSP</v>
          </cell>
          <cell r="R288">
            <v>40643438</v>
          </cell>
          <cell r="S288" t="e">
            <v>#REF!</v>
          </cell>
          <cell r="T288" t="str">
            <v/>
          </cell>
          <cell r="U288" t="str">
            <v>NA</v>
          </cell>
          <cell r="W288">
            <v>137816</v>
          </cell>
          <cell r="X288">
            <v>0.8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137816</v>
          </cell>
          <cell r="AD288">
            <v>57504</v>
          </cell>
          <cell r="AE288">
            <v>0</v>
          </cell>
          <cell r="AF288">
            <v>195320</v>
          </cell>
          <cell r="AG288">
            <v>195320</v>
          </cell>
          <cell r="AH288">
            <v>0.8</v>
          </cell>
          <cell r="AI288">
            <v>156256</v>
          </cell>
          <cell r="AJ288">
            <v>0</v>
          </cell>
          <cell r="AK288"/>
          <cell r="AL288"/>
          <cell r="AO288"/>
          <cell r="AP288"/>
          <cell r="AQ288"/>
          <cell r="AS288">
            <v>156256</v>
          </cell>
          <cell r="AT288">
            <v>44013</v>
          </cell>
          <cell r="AU288">
            <v>44377</v>
          </cell>
          <cell r="AV288" t="str">
            <v>MSP with PNZ and PSZ</v>
          </cell>
          <cell r="AW288">
            <v>43994</v>
          </cell>
          <cell r="BC288" t="str">
            <v>ARC0284492 - Renewal</v>
          </cell>
          <cell r="BD288" t="str">
            <v>D</v>
          </cell>
          <cell r="BF288" t="str">
            <v>N</v>
          </cell>
          <cell r="BG288"/>
          <cell r="BH288" t="str">
            <v>mamcdaniel@ucsd.edu</v>
          </cell>
          <cell r="BJ288">
            <v>0</v>
          </cell>
          <cell r="BK288">
            <v>31120</v>
          </cell>
          <cell r="BL288">
            <v>66.003831417624525</v>
          </cell>
          <cell r="BM288">
            <v>27.540229885057471</v>
          </cell>
          <cell r="BO288"/>
        </row>
        <row r="289">
          <cell r="A289">
            <v>2021</v>
          </cell>
          <cell r="B289">
            <v>311</v>
          </cell>
          <cell r="C289" t="str">
            <v>Peds</v>
          </cell>
          <cell r="D289" t="str">
            <v>EmMed</v>
          </cell>
          <cell r="F289" t="str">
            <v>Colston</v>
          </cell>
          <cell r="G289" t="str">
            <v>MSP</v>
          </cell>
          <cell r="H289" t="str">
            <v>Active</v>
          </cell>
          <cell r="I289">
            <v>10359841</v>
          </cell>
          <cell r="J289" t="e">
            <v>#N/A</v>
          </cell>
          <cell r="K289" t="str">
            <v>Chen, Jennifer K</v>
          </cell>
          <cell r="L289" t="str">
            <v>Chen</v>
          </cell>
          <cell r="M289" t="str">
            <v>Jennifer</v>
          </cell>
          <cell r="N289">
            <v>44013</v>
          </cell>
          <cell r="O289">
            <v>44377</v>
          </cell>
          <cell r="P289" t="str">
            <v>0772</v>
          </cell>
          <cell r="Q289" t="str">
            <v>MSP</v>
          </cell>
          <cell r="R289">
            <v>40645510</v>
          </cell>
          <cell r="S289" t="e">
            <v>#REF!</v>
          </cell>
          <cell r="T289" t="str">
            <v/>
          </cell>
          <cell r="U289" t="str">
            <v>NA</v>
          </cell>
          <cell r="W289">
            <v>91900</v>
          </cell>
          <cell r="X289">
            <v>0.2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91900</v>
          </cell>
          <cell r="AD289">
            <v>0</v>
          </cell>
          <cell r="AE289">
            <v>0</v>
          </cell>
          <cell r="AF289">
            <v>91900</v>
          </cell>
          <cell r="AG289">
            <v>91900</v>
          </cell>
          <cell r="AH289">
            <v>0.2</v>
          </cell>
          <cell r="AI289">
            <v>18380</v>
          </cell>
          <cell r="AJ289">
            <v>0</v>
          </cell>
          <cell r="AK289"/>
          <cell r="AL289"/>
          <cell r="AO289"/>
          <cell r="AP289"/>
          <cell r="AQ289"/>
          <cell r="AS289">
            <v>18380</v>
          </cell>
          <cell r="AT289">
            <v>44013</v>
          </cell>
          <cell r="AU289">
            <v>44377</v>
          </cell>
          <cell r="AV289" t="str">
            <v>MSP with PNZ and PSZ</v>
          </cell>
          <cell r="AW289">
            <v>43999</v>
          </cell>
          <cell r="AX289" t="str">
            <v>Colston, S.</v>
          </cell>
          <cell r="BC289" t="str">
            <v>ARC0273353 - Renewal</v>
          </cell>
          <cell r="BD289" t="str">
            <v>D</v>
          </cell>
          <cell r="BF289" t="str">
            <v>N</v>
          </cell>
          <cell r="BG289" t="str">
            <v>Sub 2</v>
          </cell>
          <cell r="BH289" t="str">
            <v>jkc040@ucsd.edu</v>
          </cell>
          <cell r="BI289" t="str">
            <v>PNZ/PSZ only; No MTE set up needed.</v>
          </cell>
          <cell r="BJ289">
            <v>1</v>
          </cell>
          <cell r="BK289">
            <v>31127</v>
          </cell>
          <cell r="BL289">
            <v>44.013409961685824</v>
          </cell>
          <cell r="BM289">
            <v>0</v>
          </cell>
          <cell r="BN289">
            <v>0</v>
          </cell>
          <cell r="BO289">
            <v>0</v>
          </cell>
        </row>
        <row r="290">
          <cell r="A290">
            <v>2021</v>
          </cell>
          <cell r="B290">
            <v>311</v>
          </cell>
          <cell r="C290" t="str">
            <v>Peds</v>
          </cell>
          <cell r="D290" t="str">
            <v>EmMed</v>
          </cell>
          <cell r="F290" t="str">
            <v>Colston</v>
          </cell>
          <cell r="G290" t="str">
            <v>MSP</v>
          </cell>
          <cell r="H290" t="str">
            <v>Active</v>
          </cell>
          <cell r="I290">
            <v>10359898</v>
          </cell>
          <cell r="J290" t="e">
            <v>#N/A</v>
          </cell>
          <cell r="K290" t="str">
            <v>Vaidya, Kamala</v>
          </cell>
          <cell r="L290" t="str">
            <v>Vaidya</v>
          </cell>
          <cell r="M290" t="str">
            <v>Kamala</v>
          </cell>
          <cell r="N290">
            <v>44013</v>
          </cell>
          <cell r="O290">
            <v>44377</v>
          </cell>
          <cell r="P290" t="str">
            <v>0771</v>
          </cell>
          <cell r="Q290" t="str">
            <v>MSP</v>
          </cell>
          <cell r="R290">
            <v>40643768</v>
          </cell>
          <cell r="S290" t="e">
            <v>#REF!</v>
          </cell>
          <cell r="T290" t="str">
            <v/>
          </cell>
          <cell r="U290" t="str">
            <v>NA</v>
          </cell>
          <cell r="W290">
            <v>123667</v>
          </cell>
          <cell r="X290">
            <v>0.5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123667</v>
          </cell>
          <cell r="AD290">
            <v>37833</v>
          </cell>
          <cell r="AE290">
            <v>0</v>
          </cell>
          <cell r="AF290">
            <v>161500</v>
          </cell>
          <cell r="AG290">
            <v>161500</v>
          </cell>
          <cell r="AH290">
            <v>0.5</v>
          </cell>
          <cell r="AI290">
            <v>80750</v>
          </cell>
          <cell r="AJ290">
            <v>0</v>
          </cell>
          <cell r="AK290"/>
          <cell r="AL290"/>
          <cell r="AO290"/>
          <cell r="AP290"/>
          <cell r="AQ290"/>
          <cell r="AS290">
            <v>80750</v>
          </cell>
          <cell r="AT290">
            <v>44013</v>
          </cell>
          <cell r="AU290">
            <v>44377</v>
          </cell>
          <cell r="AV290" t="str">
            <v>MSP with PNZ and PSZ</v>
          </cell>
          <cell r="AW290">
            <v>43992</v>
          </cell>
          <cell r="BC290" t="str">
            <v>ARC0273426 - Renewal</v>
          </cell>
          <cell r="BD290" t="str">
            <v>D</v>
          </cell>
          <cell r="BF290" t="str">
            <v>N</v>
          </cell>
          <cell r="BG290"/>
          <cell r="BH290" t="str">
            <v>kvaidya@ucsd.edu</v>
          </cell>
          <cell r="BI290" t="str">
            <v>Rady's</v>
          </cell>
          <cell r="BJ290">
            <v>1</v>
          </cell>
          <cell r="BK290">
            <v>31100</v>
          </cell>
          <cell r="BL290">
            <v>59.22749042145594</v>
          </cell>
          <cell r="BM290">
            <v>18.119252873563219</v>
          </cell>
          <cell r="BO290"/>
        </row>
        <row r="291">
          <cell r="A291">
            <v>2021</v>
          </cell>
          <cell r="B291">
            <v>311</v>
          </cell>
          <cell r="C291" t="str">
            <v>Peds</v>
          </cell>
          <cell r="D291" t="str">
            <v>EmMed</v>
          </cell>
          <cell r="F291" t="str">
            <v>Colston</v>
          </cell>
          <cell r="G291" t="str">
            <v>MSP</v>
          </cell>
          <cell r="H291" t="str">
            <v>Active</v>
          </cell>
          <cell r="I291">
            <v>10360614</v>
          </cell>
          <cell r="J291" t="e">
            <v>#N/A</v>
          </cell>
          <cell r="K291" t="str">
            <v>Wu, Winston</v>
          </cell>
          <cell r="L291" t="str">
            <v>Wu</v>
          </cell>
          <cell r="M291" t="str">
            <v>Winston</v>
          </cell>
          <cell r="N291">
            <v>44013</v>
          </cell>
          <cell r="O291">
            <v>44377</v>
          </cell>
          <cell r="P291" t="str">
            <v>0771</v>
          </cell>
          <cell r="Q291" t="str">
            <v>MSP</v>
          </cell>
          <cell r="R291">
            <v>40644220</v>
          </cell>
          <cell r="S291" t="e">
            <v>#REF!</v>
          </cell>
          <cell r="T291" t="str">
            <v/>
          </cell>
          <cell r="U291" t="str">
            <v>NA</v>
          </cell>
          <cell r="W291">
            <v>133224</v>
          </cell>
          <cell r="X291">
            <v>0.8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133224</v>
          </cell>
          <cell r="AD291">
            <v>57096</v>
          </cell>
          <cell r="AE291">
            <v>0</v>
          </cell>
          <cell r="AF291">
            <v>190320</v>
          </cell>
          <cell r="AG291">
            <v>190320</v>
          </cell>
          <cell r="AH291">
            <v>0.8</v>
          </cell>
          <cell r="AI291">
            <v>152256</v>
          </cell>
          <cell r="AJ291">
            <v>0</v>
          </cell>
          <cell r="AK291"/>
          <cell r="AL291"/>
          <cell r="AO291"/>
          <cell r="AP291"/>
          <cell r="AQ291"/>
          <cell r="AS291">
            <v>152256</v>
          </cell>
          <cell r="AT291">
            <v>44013</v>
          </cell>
          <cell r="AU291">
            <v>44012</v>
          </cell>
          <cell r="AV291" t="str">
            <v>MSP with PNZ and PSZ</v>
          </cell>
          <cell r="AW291">
            <v>43994</v>
          </cell>
          <cell r="BC291" t="str">
            <v>ARC0273482 - Renewal</v>
          </cell>
          <cell r="BD291" t="str">
            <v>D</v>
          </cell>
          <cell r="BF291" t="str">
            <v>N</v>
          </cell>
          <cell r="BG291"/>
          <cell r="BH291" t="str">
            <v>wiw024@ucsd.edu</v>
          </cell>
          <cell r="BJ291">
            <v>0</v>
          </cell>
          <cell r="BK291">
            <v>31101</v>
          </cell>
          <cell r="BL291">
            <v>63.804597701149426</v>
          </cell>
          <cell r="BM291">
            <v>27.344827586206897</v>
          </cell>
          <cell r="BO291"/>
        </row>
        <row r="292">
          <cell r="A292">
            <v>2021</v>
          </cell>
          <cell r="B292">
            <v>311</v>
          </cell>
          <cell r="C292" t="str">
            <v>Peds</v>
          </cell>
          <cell r="D292" t="str">
            <v>EmMed</v>
          </cell>
          <cell r="F292" t="str">
            <v>Colston</v>
          </cell>
          <cell r="G292" t="str">
            <v>MSP</v>
          </cell>
          <cell r="H292" t="str">
            <v>Leave without Pay</v>
          </cell>
          <cell r="I292">
            <v>10361838</v>
          </cell>
          <cell r="J292" t="e">
            <v>#N/A</v>
          </cell>
          <cell r="K292" t="str">
            <v>Tsai-Tulagan, Bertha</v>
          </cell>
          <cell r="L292" t="str">
            <v>Tsai-Tulagan</v>
          </cell>
          <cell r="M292" t="str">
            <v>Bertha</v>
          </cell>
          <cell r="N292">
            <v>44013</v>
          </cell>
          <cell r="O292">
            <v>44377</v>
          </cell>
          <cell r="P292" t="str">
            <v>0772</v>
          </cell>
          <cell r="Q292" t="str">
            <v>MSP</v>
          </cell>
          <cell r="R292">
            <v>40647629</v>
          </cell>
          <cell r="S292" t="e">
            <v>#REF!</v>
          </cell>
          <cell r="T292" t="str">
            <v/>
          </cell>
          <cell r="U292" t="str">
            <v>NA</v>
          </cell>
          <cell r="W292">
            <v>91900</v>
          </cell>
          <cell r="X292">
            <v>0.2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91900</v>
          </cell>
          <cell r="AD292">
            <v>0</v>
          </cell>
          <cell r="AE292">
            <v>0</v>
          </cell>
          <cell r="AF292">
            <v>91900</v>
          </cell>
          <cell r="AG292">
            <v>91900</v>
          </cell>
          <cell r="AH292">
            <v>0.2</v>
          </cell>
          <cell r="AI292">
            <v>18380</v>
          </cell>
          <cell r="AJ292">
            <v>0</v>
          </cell>
          <cell r="AK292"/>
          <cell r="AL292"/>
          <cell r="AO292"/>
          <cell r="AP292"/>
          <cell r="AQ292"/>
          <cell r="AS292">
            <v>18380</v>
          </cell>
          <cell r="AT292">
            <v>44013</v>
          </cell>
          <cell r="AU292">
            <v>44377</v>
          </cell>
          <cell r="AV292" t="str">
            <v>MSP with PNZ and PSZ</v>
          </cell>
          <cell r="AW292">
            <v>43994</v>
          </cell>
          <cell r="BC292" t="str">
            <v>ARC0273460 - Renewal</v>
          </cell>
          <cell r="BD292" t="str">
            <v>D</v>
          </cell>
          <cell r="BF292" t="str">
            <v>Y</v>
          </cell>
          <cell r="BG292" t="str">
            <v>Sub 2</v>
          </cell>
          <cell r="BH292" t="str">
            <v>bftsai@ucsd.edu</v>
          </cell>
          <cell r="BJ292">
            <v>0</v>
          </cell>
          <cell r="BK292">
            <v>31120</v>
          </cell>
          <cell r="BL292">
            <v>44.013409961685824</v>
          </cell>
          <cell r="BM292">
            <v>0</v>
          </cell>
          <cell r="BN292">
            <v>0</v>
          </cell>
          <cell r="BO292">
            <v>0</v>
          </cell>
        </row>
        <row r="293">
          <cell r="A293">
            <v>2021</v>
          </cell>
          <cell r="B293">
            <v>311</v>
          </cell>
          <cell r="C293" t="str">
            <v>Peds</v>
          </cell>
          <cell r="D293" t="str">
            <v>EmMed</v>
          </cell>
          <cell r="F293" t="str">
            <v>Colston</v>
          </cell>
          <cell r="G293" t="str">
            <v>MSP</v>
          </cell>
          <cell r="H293" t="str">
            <v>Active</v>
          </cell>
          <cell r="I293">
            <v>10361890</v>
          </cell>
          <cell r="J293" t="e">
            <v>#N/A</v>
          </cell>
          <cell r="K293" t="str">
            <v>Kantharia, Tina</v>
          </cell>
          <cell r="L293" t="str">
            <v>Kantharia</v>
          </cell>
          <cell r="M293" t="str">
            <v>Tina</v>
          </cell>
          <cell r="N293">
            <v>44013</v>
          </cell>
          <cell r="O293">
            <v>44377</v>
          </cell>
          <cell r="P293" t="str">
            <v>0771</v>
          </cell>
          <cell r="Q293" t="str">
            <v>MSP</v>
          </cell>
          <cell r="R293">
            <v>40643114</v>
          </cell>
          <cell r="S293" t="e">
            <v>#REF!</v>
          </cell>
          <cell r="T293" t="str">
            <v/>
          </cell>
          <cell r="U293" t="str">
            <v>NA</v>
          </cell>
          <cell r="W293">
            <v>114800</v>
          </cell>
          <cell r="X293">
            <v>0.2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114800</v>
          </cell>
          <cell r="AD293">
            <v>0</v>
          </cell>
          <cell r="AE293">
            <v>0</v>
          </cell>
          <cell r="AF293">
            <v>114800</v>
          </cell>
          <cell r="AG293">
            <v>114800</v>
          </cell>
          <cell r="AH293">
            <v>0.2</v>
          </cell>
          <cell r="AI293">
            <v>22960</v>
          </cell>
          <cell r="AJ293">
            <v>0</v>
          </cell>
          <cell r="AK293"/>
          <cell r="AL293"/>
          <cell r="AO293"/>
          <cell r="AP293"/>
          <cell r="AQ293"/>
          <cell r="AS293">
            <v>22960</v>
          </cell>
          <cell r="AT293">
            <v>44013</v>
          </cell>
          <cell r="AU293">
            <v>44377</v>
          </cell>
          <cell r="AV293" t="str">
            <v>MSP with PNZ and PSZ</v>
          </cell>
          <cell r="AW293">
            <v>43997</v>
          </cell>
          <cell r="BC293" t="str">
            <v>ARC0273377 - Renewal</v>
          </cell>
          <cell r="BD293" t="str">
            <v>D</v>
          </cell>
          <cell r="BF293" t="str">
            <v>N</v>
          </cell>
          <cell r="BG293" t="str">
            <v>Sub 2</v>
          </cell>
          <cell r="BH293" t="str">
            <v>tih003@ucsd.edu</v>
          </cell>
          <cell r="BI293" t="str">
            <v>Rady's
Variable- No EcoTime needed/Incentive Only</v>
          </cell>
          <cell r="BJ293">
            <v>0</v>
          </cell>
          <cell r="BK293">
            <v>31100</v>
          </cell>
          <cell r="BL293">
            <v>54.980842911877396</v>
          </cell>
          <cell r="BM293">
            <v>0</v>
          </cell>
          <cell r="BN293">
            <v>0</v>
          </cell>
          <cell r="BO293">
            <v>0</v>
          </cell>
        </row>
        <row r="294">
          <cell r="A294">
            <v>2021</v>
          </cell>
          <cell r="B294">
            <v>311</v>
          </cell>
          <cell r="C294" t="str">
            <v>Peds</v>
          </cell>
          <cell r="D294" t="str">
            <v>EmMed</v>
          </cell>
          <cell r="F294" t="str">
            <v>Colston</v>
          </cell>
          <cell r="G294" t="str">
            <v>MSP</v>
          </cell>
          <cell r="H294" t="str">
            <v>Active</v>
          </cell>
          <cell r="I294">
            <v>10362531</v>
          </cell>
          <cell r="J294" t="e">
            <v>#N/A</v>
          </cell>
          <cell r="K294" t="str">
            <v>Ratnayake, Kristin</v>
          </cell>
          <cell r="L294" t="str">
            <v>Ratnayake</v>
          </cell>
          <cell r="M294" t="str">
            <v>Kristin</v>
          </cell>
          <cell r="N294">
            <v>43984</v>
          </cell>
          <cell r="O294">
            <v>44348</v>
          </cell>
          <cell r="P294" t="str">
            <v>0772</v>
          </cell>
          <cell r="Q294" t="str">
            <v>MSP</v>
          </cell>
          <cell r="R294">
            <v>40659883</v>
          </cell>
          <cell r="S294" t="e">
            <v>#REF!</v>
          </cell>
          <cell r="T294" t="str">
            <v/>
          </cell>
          <cell r="U294" t="str">
            <v>NA</v>
          </cell>
          <cell r="W294">
            <v>91900</v>
          </cell>
          <cell r="X294">
            <v>0.2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91900</v>
          </cell>
          <cell r="AD294">
            <v>0</v>
          </cell>
          <cell r="AE294">
            <v>0</v>
          </cell>
          <cell r="AF294">
            <v>91900</v>
          </cell>
          <cell r="AG294">
            <v>91900</v>
          </cell>
          <cell r="AH294">
            <v>0.2</v>
          </cell>
          <cell r="AI294">
            <v>18380</v>
          </cell>
          <cell r="AJ294">
            <v>0</v>
          </cell>
          <cell r="AK294"/>
          <cell r="AL294"/>
          <cell r="AO294"/>
          <cell r="AP294"/>
          <cell r="AQ294"/>
          <cell r="AS294">
            <v>18380</v>
          </cell>
          <cell r="AT294">
            <v>43984</v>
          </cell>
          <cell r="AU294">
            <v>44348</v>
          </cell>
          <cell r="AV294" t="str">
            <v>MSP with PNZ and PSZ</v>
          </cell>
          <cell r="AW294">
            <v>43957</v>
          </cell>
          <cell r="AX294" t="str">
            <v>Taylor, J.</v>
          </cell>
          <cell r="BC294" t="str">
            <v>ARC0277236 / 40659883</v>
          </cell>
          <cell r="BD294" t="str">
            <v>D</v>
          </cell>
          <cell r="BF294" t="str">
            <v>N</v>
          </cell>
          <cell r="BG294" t="str">
            <v>Sub 2</v>
          </cell>
          <cell r="BH294" t="str">
            <v>kratnayake@ucsd.edu</v>
          </cell>
          <cell r="BI294" t="str">
            <v>Dept to submit PNZ/PSZ payments; no MTE needed</v>
          </cell>
          <cell r="BJ294">
            <v>1</v>
          </cell>
          <cell r="BK294">
            <v>31100</v>
          </cell>
          <cell r="BL294">
            <v>44.013409961685824</v>
          </cell>
          <cell r="BM294">
            <v>0</v>
          </cell>
          <cell r="BN294">
            <v>0</v>
          </cell>
          <cell r="BO294">
            <v>0</v>
          </cell>
        </row>
        <row r="295">
          <cell r="A295">
            <v>2021</v>
          </cell>
          <cell r="B295">
            <v>311</v>
          </cell>
          <cell r="C295" t="str">
            <v>Peds</v>
          </cell>
          <cell r="D295" t="str">
            <v>EmMed</v>
          </cell>
          <cell r="F295" t="str">
            <v>Colston</v>
          </cell>
          <cell r="G295" t="str">
            <v>MSP</v>
          </cell>
          <cell r="H295" t="str">
            <v>Active</v>
          </cell>
          <cell r="I295">
            <v>10362607</v>
          </cell>
          <cell r="J295" t="e">
            <v>#N/A</v>
          </cell>
          <cell r="K295" t="str">
            <v>Starling, Suzanne Patricia</v>
          </cell>
          <cell r="L295" t="str">
            <v>Starling</v>
          </cell>
          <cell r="M295" t="str">
            <v>Suzanne Patricia</v>
          </cell>
          <cell r="N295">
            <v>44013</v>
          </cell>
          <cell r="O295">
            <v>44377</v>
          </cell>
          <cell r="P295" t="str">
            <v>0770</v>
          </cell>
          <cell r="Q295" t="str">
            <v>MSP</v>
          </cell>
          <cell r="R295">
            <v>40659986</v>
          </cell>
          <cell r="S295" t="e">
            <v>#REF!</v>
          </cell>
          <cell r="T295" t="str">
            <v/>
          </cell>
          <cell r="U295" t="str">
            <v>NA</v>
          </cell>
          <cell r="W295">
            <v>212392</v>
          </cell>
          <cell r="X295">
            <v>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212392</v>
          </cell>
          <cell r="AD295">
            <v>73608</v>
          </cell>
          <cell r="AE295">
            <v>0</v>
          </cell>
          <cell r="AF295">
            <v>286000</v>
          </cell>
          <cell r="AG295">
            <v>286000</v>
          </cell>
          <cell r="AH295">
            <v>1</v>
          </cell>
          <cell r="AI295">
            <v>286000</v>
          </cell>
          <cell r="AJ295">
            <v>0</v>
          </cell>
          <cell r="AK295"/>
          <cell r="AL295"/>
          <cell r="AO295"/>
          <cell r="AP295"/>
          <cell r="AQ295"/>
          <cell r="AS295">
            <v>286000</v>
          </cell>
          <cell r="AT295">
            <v>44013</v>
          </cell>
          <cell r="AU295">
            <v>44377</v>
          </cell>
          <cell r="AV295" t="str">
            <v>MSP with PNZ and PSZ</v>
          </cell>
          <cell r="AW295">
            <v>43934</v>
          </cell>
          <cell r="BC295" t="str">
            <v>ARC0273567 - Renewal</v>
          </cell>
          <cell r="BD295" t="str">
            <v>M</v>
          </cell>
          <cell r="BF295" t="str">
            <v>N</v>
          </cell>
          <cell r="BG295"/>
          <cell r="BH295" t="str">
            <v>sstarling@rchsd.org</v>
          </cell>
          <cell r="BI295" t="str">
            <v>12/1/17 - ARC0208160 - Requested to have MTE reminders sent to
sstarling@rchsd.orgSL 
Exception: Div of EM eff 8/14/18 but dept confirmed to continue accruing/report (ARC0223673).</v>
          </cell>
          <cell r="BJ295">
            <v>1</v>
          </cell>
          <cell r="BK295">
            <v>31100</v>
          </cell>
          <cell r="BL295">
            <v>101.72030651340997</v>
          </cell>
          <cell r="BM295">
            <v>35.252873563218394</v>
          </cell>
          <cell r="BO295"/>
        </row>
        <row r="296">
          <cell r="A296">
            <v>2021</v>
          </cell>
          <cell r="B296">
            <v>311</v>
          </cell>
          <cell r="C296" t="str">
            <v>Peds</v>
          </cell>
          <cell r="D296" t="str">
            <v>EmMed</v>
          </cell>
          <cell r="F296" t="str">
            <v>Colston</v>
          </cell>
          <cell r="G296" t="str">
            <v>MSP</v>
          </cell>
          <cell r="H296" t="str">
            <v>Active</v>
          </cell>
          <cell r="I296">
            <v>10363162</v>
          </cell>
          <cell r="J296" t="e">
            <v>#N/A</v>
          </cell>
          <cell r="K296" t="str">
            <v>Ranasuriya, Dunisha Gayani</v>
          </cell>
          <cell r="L296" t="str">
            <v>Ranasuriya</v>
          </cell>
          <cell r="M296" t="str">
            <v>Dunisha Gayani</v>
          </cell>
          <cell r="N296">
            <v>44013</v>
          </cell>
          <cell r="O296">
            <v>44377</v>
          </cell>
          <cell r="P296" t="str">
            <v>0771</v>
          </cell>
          <cell r="Q296" t="str">
            <v>MSP</v>
          </cell>
          <cell r="R296">
            <v>40660236</v>
          </cell>
          <cell r="S296" t="e">
            <v>#REF!</v>
          </cell>
          <cell r="T296" t="str">
            <v/>
          </cell>
          <cell r="U296" t="str">
            <v>NA</v>
          </cell>
          <cell r="W296">
            <v>150808</v>
          </cell>
          <cell r="X296">
            <v>0.6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150808</v>
          </cell>
          <cell r="AD296">
            <v>64632</v>
          </cell>
          <cell r="AE296">
            <v>0</v>
          </cell>
          <cell r="AF296">
            <v>215440</v>
          </cell>
          <cell r="AG296">
            <v>215440</v>
          </cell>
          <cell r="AH296">
            <v>0.6</v>
          </cell>
          <cell r="AI296">
            <v>129264</v>
          </cell>
          <cell r="AJ296">
            <v>0</v>
          </cell>
          <cell r="AK296"/>
          <cell r="AL296"/>
          <cell r="AO296"/>
          <cell r="AP296"/>
          <cell r="AQ296"/>
          <cell r="AS296">
            <v>129264</v>
          </cell>
          <cell r="AT296">
            <v>44013</v>
          </cell>
          <cell r="AU296">
            <v>44377</v>
          </cell>
          <cell r="AV296" t="str">
            <v>MSP with PNZ and PSZ</v>
          </cell>
          <cell r="AW296">
            <v>43998</v>
          </cell>
          <cell r="BC296" t="str">
            <v>ARC0273522 - Renewal</v>
          </cell>
          <cell r="BD296" t="str">
            <v>D</v>
          </cell>
          <cell r="BF296" t="str">
            <v>N</v>
          </cell>
          <cell r="BG296"/>
          <cell r="BH296" t="str">
            <v>dranasuriya@ucsd.edu</v>
          </cell>
          <cell r="BJ296">
            <v>1</v>
          </cell>
          <cell r="BK296">
            <v>31100</v>
          </cell>
          <cell r="BL296">
            <v>72.226053639846739</v>
          </cell>
          <cell r="BM296">
            <v>30.954022988505749</v>
          </cell>
          <cell r="BO296"/>
        </row>
        <row r="297">
          <cell r="A297">
            <v>2021</v>
          </cell>
          <cell r="B297">
            <v>311</v>
          </cell>
          <cell r="C297" t="str">
            <v>Peds</v>
          </cell>
          <cell r="D297" t="str">
            <v>EmMed</v>
          </cell>
          <cell r="F297" t="str">
            <v>Colston</v>
          </cell>
          <cell r="G297" t="str">
            <v>MSP</v>
          </cell>
          <cell r="H297" t="str">
            <v>Active</v>
          </cell>
          <cell r="I297">
            <v>10363664</v>
          </cell>
          <cell r="J297" t="e">
            <v>#N/A</v>
          </cell>
          <cell r="K297" t="str">
            <v>Traut, Joel</v>
          </cell>
          <cell r="L297" t="str">
            <v>Traut</v>
          </cell>
          <cell r="M297" t="str">
            <v>Joel</v>
          </cell>
          <cell r="N297">
            <v>44013</v>
          </cell>
          <cell r="O297">
            <v>44377</v>
          </cell>
          <cell r="P297" t="str">
            <v>0772</v>
          </cell>
          <cell r="Q297" t="str">
            <v>MSP</v>
          </cell>
          <cell r="R297">
            <v>40660828</v>
          </cell>
          <cell r="S297" t="e">
            <v>#REF!</v>
          </cell>
          <cell r="T297" t="str">
            <v/>
          </cell>
          <cell r="U297" t="str">
            <v>NA</v>
          </cell>
          <cell r="W297">
            <v>91900</v>
          </cell>
          <cell r="X297">
            <v>0.2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91900</v>
          </cell>
          <cell r="AD297">
            <v>0</v>
          </cell>
          <cell r="AE297">
            <v>0</v>
          </cell>
          <cell r="AF297">
            <v>91900</v>
          </cell>
          <cell r="AG297">
            <v>91900</v>
          </cell>
          <cell r="AH297">
            <v>0.2</v>
          </cell>
          <cell r="AI297">
            <v>18380</v>
          </cell>
          <cell r="AJ297">
            <v>0</v>
          </cell>
          <cell r="AK297"/>
          <cell r="AL297"/>
          <cell r="AO297"/>
          <cell r="AP297"/>
          <cell r="AQ297"/>
          <cell r="AS297">
            <v>18380</v>
          </cell>
          <cell r="AT297">
            <v>44013</v>
          </cell>
          <cell r="AU297">
            <v>44377</v>
          </cell>
          <cell r="AV297" t="str">
            <v>MSP with PNZ and PSZ</v>
          </cell>
          <cell r="AW297">
            <v>43997</v>
          </cell>
          <cell r="BC297" t="str">
            <v>ARC0273466 - Renewal</v>
          </cell>
          <cell r="BD297" t="str">
            <v>D</v>
          </cell>
          <cell r="BF297" t="str">
            <v>N</v>
          </cell>
          <cell r="BG297" t="str">
            <v>Sub 2</v>
          </cell>
          <cell r="BH297" t="str">
            <v>jtraut@ucsd.edu</v>
          </cell>
          <cell r="BI297" t="str">
            <v>Rady's</v>
          </cell>
          <cell r="BJ297">
            <v>1</v>
          </cell>
          <cell r="BK297">
            <v>31100</v>
          </cell>
          <cell r="BL297">
            <v>44.013409961685824</v>
          </cell>
          <cell r="BM297">
            <v>0</v>
          </cell>
          <cell r="BN297">
            <v>0</v>
          </cell>
          <cell r="BO297">
            <v>0</v>
          </cell>
        </row>
        <row r="298">
          <cell r="A298">
            <v>2021</v>
          </cell>
          <cell r="B298">
            <v>311</v>
          </cell>
          <cell r="C298" t="str">
            <v>Peds</v>
          </cell>
          <cell r="D298" t="str">
            <v>EmMed</v>
          </cell>
          <cell r="F298" t="str">
            <v>Colston</v>
          </cell>
          <cell r="G298" t="str">
            <v>MSP</v>
          </cell>
          <cell r="H298" t="str">
            <v>Active</v>
          </cell>
          <cell r="I298">
            <v>10363919</v>
          </cell>
          <cell r="J298" t="e">
            <v>#N/A</v>
          </cell>
          <cell r="K298" t="str">
            <v>Vane, Jackson</v>
          </cell>
          <cell r="L298" t="str">
            <v>Vane</v>
          </cell>
          <cell r="M298" t="str">
            <v>Jackson</v>
          </cell>
          <cell r="N298">
            <v>44013</v>
          </cell>
          <cell r="O298">
            <v>44377</v>
          </cell>
          <cell r="P298" t="str">
            <v>0771</v>
          </cell>
          <cell r="Q298" t="str">
            <v>MSP</v>
          </cell>
          <cell r="R298">
            <v>40661130</v>
          </cell>
          <cell r="S298" t="e">
            <v>#REF!</v>
          </cell>
          <cell r="T298" t="str">
            <v/>
          </cell>
          <cell r="U298" t="str">
            <v>NA</v>
          </cell>
          <cell r="W298">
            <v>151868</v>
          </cell>
          <cell r="X298">
            <v>0.8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151868</v>
          </cell>
          <cell r="AD298">
            <v>43452</v>
          </cell>
          <cell r="AE298">
            <v>0</v>
          </cell>
          <cell r="AF298">
            <v>195320</v>
          </cell>
          <cell r="AG298">
            <v>195320</v>
          </cell>
          <cell r="AH298">
            <v>0.8</v>
          </cell>
          <cell r="AI298">
            <v>156256</v>
          </cell>
          <cell r="AJ298">
            <v>0</v>
          </cell>
          <cell r="AK298"/>
          <cell r="AL298"/>
          <cell r="AO298"/>
          <cell r="AP298"/>
          <cell r="AQ298"/>
          <cell r="AS298">
            <v>156256</v>
          </cell>
          <cell r="AT298">
            <v>44013</v>
          </cell>
          <cell r="AU298">
            <v>44377</v>
          </cell>
          <cell r="AV298" t="str">
            <v>MSP with PNZ and PSZ</v>
          </cell>
          <cell r="AW298">
            <v>43991</v>
          </cell>
          <cell r="BC298" t="str">
            <v>ARC0273424 - Renewal</v>
          </cell>
          <cell r="BD298" t="str">
            <v>D</v>
          </cell>
          <cell r="BF298" t="str">
            <v>N</v>
          </cell>
          <cell r="BG298"/>
          <cell r="BH298" t="str">
            <v>jvane@ucsd.edu</v>
          </cell>
          <cell r="BJ298">
            <v>1</v>
          </cell>
          <cell r="BK298">
            <v>31100</v>
          </cell>
          <cell r="BL298">
            <v>72.73371647509579</v>
          </cell>
          <cell r="BM298">
            <v>20.810344827586206</v>
          </cell>
          <cell r="BO298"/>
        </row>
        <row r="299">
          <cell r="A299">
            <v>2021</v>
          </cell>
          <cell r="B299">
            <v>311</v>
          </cell>
          <cell r="C299" t="str">
            <v>Peds</v>
          </cell>
          <cell r="D299" t="str">
            <v>EmMed</v>
          </cell>
          <cell r="F299" t="str">
            <v>Colston</v>
          </cell>
          <cell r="G299" t="str">
            <v>MSP</v>
          </cell>
          <cell r="H299" t="str">
            <v>Active</v>
          </cell>
          <cell r="I299">
            <v>10363932</v>
          </cell>
          <cell r="J299" t="e">
            <v>#N/A</v>
          </cell>
          <cell r="K299" t="str">
            <v>Vanstone, Michelle Beth</v>
          </cell>
          <cell r="L299" t="str">
            <v>Vanstone</v>
          </cell>
          <cell r="M299" t="str">
            <v>Michelle Beth</v>
          </cell>
          <cell r="N299">
            <v>44013</v>
          </cell>
          <cell r="O299">
            <v>44377</v>
          </cell>
          <cell r="P299" t="str">
            <v>0771</v>
          </cell>
          <cell r="Q299" t="str">
            <v>MSP</v>
          </cell>
          <cell r="R299">
            <v>40661132</v>
          </cell>
          <cell r="S299" t="e">
            <v>#REF!</v>
          </cell>
          <cell r="T299" t="str">
            <v/>
          </cell>
          <cell r="U299" t="str">
            <v>NA</v>
          </cell>
          <cell r="W299">
            <v>124733</v>
          </cell>
          <cell r="X299">
            <v>0.3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124733</v>
          </cell>
          <cell r="AD299">
            <v>48267</v>
          </cell>
          <cell r="AE299">
            <v>0</v>
          </cell>
          <cell r="AF299">
            <v>173000</v>
          </cell>
          <cell r="AG299">
            <v>173000</v>
          </cell>
          <cell r="AH299">
            <v>0.3</v>
          </cell>
          <cell r="AI299">
            <v>51900</v>
          </cell>
          <cell r="AJ299">
            <v>0</v>
          </cell>
          <cell r="AK299"/>
          <cell r="AL299"/>
          <cell r="AO299"/>
          <cell r="AP299"/>
          <cell r="AQ299"/>
          <cell r="AS299">
            <v>51900</v>
          </cell>
          <cell r="AT299">
            <v>44013</v>
          </cell>
          <cell r="AU299">
            <v>44377</v>
          </cell>
          <cell r="AV299" t="str">
            <v>MSP with PNZ and PSZ</v>
          </cell>
          <cell r="AW299">
            <v>43980</v>
          </cell>
          <cell r="BC299" t="str">
            <v>ARC0273455 - Renewal</v>
          </cell>
          <cell r="BD299" t="str">
            <v>N</v>
          </cell>
          <cell r="BF299" t="str">
            <v>N</v>
          </cell>
          <cell r="BG299"/>
          <cell r="BH299" t="str">
            <v>mvanstone@ucsd.edu</v>
          </cell>
          <cell r="BI299" t="str">
            <v>Split div of EM &amp; Endo; no MTE reporting needed (ARC0235227)</v>
          </cell>
          <cell r="BJ299">
            <v>1</v>
          </cell>
          <cell r="BK299">
            <v>31100</v>
          </cell>
          <cell r="BL299">
            <v>59.73802681992337</v>
          </cell>
          <cell r="BM299">
            <v>23.116379310344829</v>
          </cell>
          <cell r="BO299"/>
        </row>
        <row r="300">
          <cell r="A300">
            <v>2021</v>
          </cell>
          <cell r="B300">
            <v>311</v>
          </cell>
          <cell r="C300" t="str">
            <v>Peds</v>
          </cell>
          <cell r="D300" t="str">
            <v>EmMed</v>
          </cell>
          <cell r="F300" t="str">
            <v>Colston</v>
          </cell>
          <cell r="G300" t="str">
            <v>MSP</v>
          </cell>
          <cell r="H300" t="str">
            <v>Active</v>
          </cell>
          <cell r="I300">
            <v>10364371</v>
          </cell>
          <cell r="J300" t="e">
            <v>#N/A</v>
          </cell>
          <cell r="K300" t="str">
            <v>Campbell, Sara Sadrzadeh</v>
          </cell>
          <cell r="L300" t="str">
            <v>Campbell</v>
          </cell>
          <cell r="M300" t="str">
            <v>Sara Sadrzadeh</v>
          </cell>
          <cell r="N300">
            <v>44013</v>
          </cell>
          <cell r="O300">
            <v>44377</v>
          </cell>
          <cell r="P300" t="str">
            <v>0771</v>
          </cell>
          <cell r="Q300" t="str">
            <v>MSP</v>
          </cell>
          <cell r="R300">
            <v>40661364</v>
          </cell>
          <cell r="S300" t="e">
            <v>#REF!</v>
          </cell>
          <cell r="T300" t="str">
            <v/>
          </cell>
          <cell r="U300" t="str">
            <v>NA</v>
          </cell>
          <cell r="W300">
            <v>126247</v>
          </cell>
          <cell r="X300">
            <v>0.5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126247</v>
          </cell>
          <cell r="AD300">
            <v>35253</v>
          </cell>
          <cell r="AE300">
            <v>0</v>
          </cell>
          <cell r="AF300">
            <v>161500</v>
          </cell>
          <cell r="AG300">
            <v>161500</v>
          </cell>
          <cell r="AH300">
            <v>0.5</v>
          </cell>
          <cell r="AI300">
            <v>80750</v>
          </cell>
          <cell r="AJ300">
            <v>0</v>
          </cell>
          <cell r="AK300"/>
          <cell r="AL300"/>
          <cell r="AO300"/>
          <cell r="AP300"/>
          <cell r="AQ300"/>
          <cell r="AS300">
            <v>80750</v>
          </cell>
          <cell r="AT300">
            <v>44013</v>
          </cell>
          <cell r="AU300">
            <v>44377</v>
          </cell>
          <cell r="AV300" t="str">
            <v>MSP with PNZ and PSZ</v>
          </cell>
          <cell r="AW300">
            <v>43993</v>
          </cell>
          <cell r="BC300" t="str">
            <v>ARC0273414 - Renewal</v>
          </cell>
          <cell r="BD300" t="str">
            <v>D</v>
          </cell>
          <cell r="BF300" t="str">
            <v>N</v>
          </cell>
          <cell r="BG300"/>
          <cell r="BH300" t="str">
            <v>sasadrzadeh@ucsd.edu</v>
          </cell>
          <cell r="BJ300">
            <v>1</v>
          </cell>
          <cell r="BK300">
            <v>31100</v>
          </cell>
          <cell r="BL300">
            <v>60.463122605363985</v>
          </cell>
          <cell r="BM300">
            <v>16.883620689655171</v>
          </cell>
          <cell r="BO300"/>
        </row>
        <row r="301">
          <cell r="A301">
            <v>2021</v>
          </cell>
          <cell r="B301">
            <v>311</v>
          </cell>
          <cell r="C301" t="str">
            <v>Peds</v>
          </cell>
          <cell r="D301" t="str">
            <v>EmMed</v>
          </cell>
          <cell r="F301" t="str">
            <v>Colston</v>
          </cell>
          <cell r="G301" t="str">
            <v>MSP</v>
          </cell>
          <cell r="H301" t="str">
            <v>Active</v>
          </cell>
          <cell r="I301">
            <v>10364447</v>
          </cell>
          <cell r="J301" t="e">
            <v>#N/A</v>
          </cell>
          <cell r="K301" t="str">
            <v>Wai, Shannon</v>
          </cell>
          <cell r="L301" t="str">
            <v>Wai</v>
          </cell>
          <cell r="M301" t="str">
            <v>Shannon</v>
          </cell>
          <cell r="N301">
            <v>43988</v>
          </cell>
          <cell r="O301">
            <v>44352</v>
          </cell>
          <cell r="P301" t="str">
            <v>0772</v>
          </cell>
          <cell r="Q301" t="str">
            <v>MSP</v>
          </cell>
          <cell r="R301">
            <v>40665825</v>
          </cell>
          <cell r="S301" t="e">
            <v>#REF!</v>
          </cell>
          <cell r="T301" t="str">
            <v/>
          </cell>
          <cell r="U301" t="str">
            <v>NA</v>
          </cell>
          <cell r="W301">
            <v>91900</v>
          </cell>
          <cell r="X301">
            <v>0.2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91900</v>
          </cell>
          <cell r="AD301">
            <v>0</v>
          </cell>
          <cell r="AE301">
            <v>0</v>
          </cell>
          <cell r="AF301">
            <v>91900</v>
          </cell>
          <cell r="AG301">
            <v>91900</v>
          </cell>
          <cell r="AH301">
            <v>0.2</v>
          </cell>
          <cell r="AI301">
            <v>18380</v>
          </cell>
          <cell r="AJ301">
            <v>0</v>
          </cell>
          <cell r="AK301"/>
          <cell r="AL301"/>
          <cell r="AO301"/>
          <cell r="AP301"/>
          <cell r="AQ301"/>
          <cell r="AS301">
            <v>18380</v>
          </cell>
          <cell r="AT301">
            <v>43988</v>
          </cell>
          <cell r="AU301">
            <v>44352</v>
          </cell>
          <cell r="AV301" t="str">
            <v>MSP with PSZ only</v>
          </cell>
          <cell r="AW301">
            <v>43927</v>
          </cell>
          <cell r="AX301" t="str">
            <v>Colston, S.</v>
          </cell>
          <cell r="AZ301" t="str">
            <v>Missing FSW</v>
          </cell>
          <cell r="BC301" t="str">
            <v>ARC0283663 - Transition from Faculty to MSP appointment eff 6/6/2020</v>
          </cell>
          <cell r="BD301" t="str">
            <v>N</v>
          </cell>
          <cell r="BF301" t="str">
            <v>N</v>
          </cell>
          <cell r="BG301" t="str">
            <v>Sub 2</v>
          </cell>
          <cell r="BH301" t="str">
            <v>swai@ucsd.edu</v>
          </cell>
          <cell r="BJ301">
            <v>1</v>
          </cell>
          <cell r="BK301">
            <v>31100</v>
          </cell>
          <cell r="BL301">
            <v>44.013409961685824</v>
          </cell>
          <cell r="BM301">
            <v>0</v>
          </cell>
          <cell r="BN301">
            <v>0</v>
          </cell>
          <cell r="BO301">
            <v>0</v>
          </cell>
        </row>
        <row r="302">
          <cell r="A302">
            <v>2021</v>
          </cell>
          <cell r="B302">
            <v>311</v>
          </cell>
          <cell r="C302" t="str">
            <v>Peds</v>
          </cell>
          <cell r="D302" t="str">
            <v>EmMed</v>
          </cell>
          <cell r="F302" t="str">
            <v>Colston</v>
          </cell>
          <cell r="G302" t="str">
            <v>MSP</v>
          </cell>
          <cell r="H302" t="str">
            <v>Active</v>
          </cell>
          <cell r="I302">
            <v>10364554</v>
          </cell>
          <cell r="J302" t="e">
            <v>#N/A</v>
          </cell>
          <cell r="K302" t="str">
            <v>Pierce, Matthew Alan</v>
          </cell>
          <cell r="L302" t="str">
            <v>Pierce</v>
          </cell>
          <cell r="M302" t="str">
            <v>Matthew Alan</v>
          </cell>
          <cell r="N302">
            <v>44013</v>
          </cell>
          <cell r="O302">
            <v>44377</v>
          </cell>
          <cell r="P302" t="str">
            <v>0771</v>
          </cell>
          <cell r="Q302" t="str">
            <v>MSP</v>
          </cell>
          <cell r="R302">
            <v>40657509</v>
          </cell>
          <cell r="S302" t="e">
            <v>#REF!</v>
          </cell>
          <cell r="T302" t="str">
            <v/>
          </cell>
          <cell r="U302" t="str">
            <v>NA</v>
          </cell>
          <cell r="W302">
            <v>118821</v>
          </cell>
          <cell r="X302">
            <v>0.5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118821</v>
          </cell>
          <cell r="AD302">
            <v>42679</v>
          </cell>
          <cell r="AE302">
            <v>0</v>
          </cell>
          <cell r="AF302">
            <v>161500</v>
          </cell>
          <cell r="AG302">
            <v>161500</v>
          </cell>
          <cell r="AH302">
            <v>0.5</v>
          </cell>
          <cell r="AI302">
            <v>80750</v>
          </cell>
          <cell r="AJ302">
            <v>0</v>
          </cell>
          <cell r="AK302"/>
          <cell r="AL302"/>
          <cell r="AO302"/>
          <cell r="AP302"/>
          <cell r="AQ302"/>
          <cell r="AS302">
            <v>80750</v>
          </cell>
          <cell r="AT302">
            <v>44013</v>
          </cell>
          <cell r="AU302">
            <v>44377</v>
          </cell>
          <cell r="AV302" t="str">
            <v>MSP with PNZ and PSZ</v>
          </cell>
          <cell r="AW302">
            <v>43997</v>
          </cell>
          <cell r="BC302" t="str">
            <v>ARC0273423 - Renewal</v>
          </cell>
          <cell r="BD302" t="str">
            <v>D</v>
          </cell>
          <cell r="BF302" t="str">
            <v>N</v>
          </cell>
          <cell r="BG302"/>
          <cell r="BH302" t="str">
            <v>mapierce@ucsd.edu</v>
          </cell>
          <cell r="BJ302">
            <v>1</v>
          </cell>
          <cell r="BK302">
            <v>31100</v>
          </cell>
          <cell r="BL302">
            <v>56.906609195402297</v>
          </cell>
          <cell r="BM302">
            <v>20.440134099616859</v>
          </cell>
          <cell r="BO302"/>
        </row>
        <row r="303">
          <cell r="A303">
            <v>2021</v>
          </cell>
          <cell r="B303">
            <v>311</v>
          </cell>
          <cell r="C303" t="str">
            <v>Peds</v>
          </cell>
          <cell r="D303" t="str">
            <v>EmMed</v>
          </cell>
          <cell r="F303" t="str">
            <v>Colston</v>
          </cell>
          <cell r="G303" t="str">
            <v>MSP</v>
          </cell>
          <cell r="H303" t="str">
            <v>Active</v>
          </cell>
          <cell r="I303">
            <v>10364783</v>
          </cell>
          <cell r="J303" t="e">
            <v>#N/A</v>
          </cell>
          <cell r="K303" t="str">
            <v>Wang, Emily Julia</v>
          </cell>
          <cell r="L303" t="str">
            <v>Wang</v>
          </cell>
          <cell r="M303" t="str">
            <v>Emily Julia</v>
          </cell>
          <cell r="N303">
            <v>44013</v>
          </cell>
          <cell r="O303">
            <v>44377</v>
          </cell>
          <cell r="P303" t="str">
            <v>0771</v>
          </cell>
          <cell r="Q303" t="str">
            <v>MSP</v>
          </cell>
          <cell r="R303">
            <v>40661511</v>
          </cell>
          <cell r="S303" t="e">
            <v>#REF!</v>
          </cell>
          <cell r="T303" t="str">
            <v/>
          </cell>
          <cell r="U303" t="str">
            <v>NA</v>
          </cell>
          <cell r="W303">
            <v>114800</v>
          </cell>
          <cell r="X303">
            <v>0.2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114800</v>
          </cell>
          <cell r="AD303">
            <v>0</v>
          </cell>
          <cell r="AE303">
            <v>0</v>
          </cell>
          <cell r="AF303">
            <v>114800</v>
          </cell>
          <cell r="AG303">
            <v>114800</v>
          </cell>
          <cell r="AH303">
            <v>0.2</v>
          </cell>
          <cell r="AI303">
            <v>22960</v>
          </cell>
          <cell r="AJ303">
            <v>0</v>
          </cell>
          <cell r="AK303"/>
          <cell r="AL303"/>
          <cell r="AO303"/>
          <cell r="AP303"/>
          <cell r="AQ303"/>
          <cell r="AS303">
            <v>22960</v>
          </cell>
          <cell r="AT303">
            <v>44013</v>
          </cell>
          <cell r="AU303">
            <v>44012</v>
          </cell>
          <cell r="AV303" t="str">
            <v>MSP with PNZ and PSZ</v>
          </cell>
          <cell r="AW303">
            <v>43951</v>
          </cell>
          <cell r="BC303" t="str">
            <v>ARC0273238 - Renewal</v>
          </cell>
          <cell r="BD303" t="str">
            <v>D</v>
          </cell>
          <cell r="BF303" t="str">
            <v>N</v>
          </cell>
          <cell r="BG303" t="str">
            <v>Sub 2</v>
          </cell>
          <cell r="BH303" t="str">
            <v>ejwang@ucsd.edu</v>
          </cell>
          <cell r="BJ303">
            <v>1</v>
          </cell>
          <cell r="BK303">
            <v>31100</v>
          </cell>
          <cell r="BL303">
            <v>54.980842911877396</v>
          </cell>
          <cell r="BM303">
            <v>0</v>
          </cell>
          <cell r="BN303">
            <v>0</v>
          </cell>
          <cell r="BO303">
            <v>0</v>
          </cell>
        </row>
        <row r="304">
          <cell r="A304">
            <v>2021</v>
          </cell>
          <cell r="B304">
            <v>311</v>
          </cell>
          <cell r="C304" t="str">
            <v>Peds</v>
          </cell>
          <cell r="D304" t="str">
            <v>EmMed</v>
          </cell>
          <cell r="F304" t="str">
            <v>Colston</v>
          </cell>
          <cell r="G304" t="str">
            <v>MSP</v>
          </cell>
          <cell r="H304" t="str">
            <v>Active</v>
          </cell>
          <cell r="I304">
            <v>10365212</v>
          </cell>
          <cell r="J304" t="e">
            <v>#N/A</v>
          </cell>
          <cell r="K304" t="str">
            <v>Tiller, Jennifer</v>
          </cell>
          <cell r="L304" t="str">
            <v>Tiller</v>
          </cell>
          <cell r="M304" t="str">
            <v>Jennifer</v>
          </cell>
          <cell r="N304">
            <v>44013</v>
          </cell>
          <cell r="O304">
            <v>44377</v>
          </cell>
          <cell r="P304" t="str">
            <v>0772</v>
          </cell>
          <cell r="Q304" t="str">
            <v>MSP</v>
          </cell>
          <cell r="R304">
            <v>40661723</v>
          </cell>
          <cell r="S304" t="e">
            <v>#REF!</v>
          </cell>
          <cell r="T304" t="str">
            <v/>
          </cell>
          <cell r="U304" t="str">
            <v>NA</v>
          </cell>
          <cell r="W304">
            <v>91900</v>
          </cell>
          <cell r="X304">
            <v>0.2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91900</v>
          </cell>
          <cell r="AD304">
            <v>0</v>
          </cell>
          <cell r="AE304">
            <v>0</v>
          </cell>
          <cell r="AF304">
            <v>91900</v>
          </cell>
          <cell r="AG304">
            <v>91900</v>
          </cell>
          <cell r="AH304">
            <v>0.2</v>
          </cell>
          <cell r="AI304">
            <v>18380</v>
          </cell>
          <cell r="AJ304">
            <v>0</v>
          </cell>
          <cell r="AK304"/>
          <cell r="AL304"/>
          <cell r="AO304"/>
          <cell r="AP304"/>
          <cell r="AQ304"/>
          <cell r="AS304">
            <v>18380</v>
          </cell>
          <cell r="AT304">
            <v>44013</v>
          </cell>
          <cell r="AU304">
            <v>44377</v>
          </cell>
          <cell r="AV304" t="str">
            <v>MSP with PNZ and PSZ</v>
          </cell>
          <cell r="AW304">
            <v>43994</v>
          </cell>
          <cell r="BC304" t="str">
            <v>ARC0273236 - Renewal</v>
          </cell>
          <cell r="BD304" t="str">
            <v>D</v>
          </cell>
          <cell r="BF304" t="str">
            <v>N</v>
          </cell>
          <cell r="BG304" t="str">
            <v>Sub 2</v>
          </cell>
          <cell r="BH304" t="str">
            <v>jtiller@ucsd.edu</v>
          </cell>
          <cell r="BI304" t="str">
            <v>Rady's</v>
          </cell>
          <cell r="BJ304">
            <v>1</v>
          </cell>
          <cell r="BK304">
            <v>31100</v>
          </cell>
          <cell r="BL304">
            <v>44.013409961685824</v>
          </cell>
          <cell r="BM304">
            <v>0</v>
          </cell>
          <cell r="BN304">
            <v>0</v>
          </cell>
          <cell r="BO304">
            <v>0</v>
          </cell>
        </row>
        <row r="305">
          <cell r="A305">
            <v>2021</v>
          </cell>
          <cell r="B305">
            <v>311</v>
          </cell>
          <cell r="C305" t="str">
            <v>Peds</v>
          </cell>
          <cell r="D305" t="str">
            <v>EmMed</v>
          </cell>
          <cell r="F305" t="str">
            <v>Colston</v>
          </cell>
          <cell r="G305" t="str">
            <v>MSP</v>
          </cell>
          <cell r="H305" t="str">
            <v>Active</v>
          </cell>
          <cell r="I305">
            <v>10366882</v>
          </cell>
          <cell r="J305" t="e">
            <v>#N/A</v>
          </cell>
          <cell r="K305" t="str">
            <v>Jackman, Geoffrey Alan</v>
          </cell>
          <cell r="L305" t="str">
            <v>Jackman</v>
          </cell>
          <cell r="M305" t="str">
            <v>Geoffrey Alan</v>
          </cell>
          <cell r="N305">
            <v>44013</v>
          </cell>
          <cell r="O305">
            <v>44377</v>
          </cell>
          <cell r="P305" t="str">
            <v>0772</v>
          </cell>
          <cell r="Q305" t="str">
            <v>MSP</v>
          </cell>
          <cell r="R305">
            <v>40716460</v>
          </cell>
          <cell r="S305" t="e">
            <v>#REF!</v>
          </cell>
          <cell r="T305" t="str">
            <v/>
          </cell>
          <cell r="U305" t="str">
            <v>NA</v>
          </cell>
          <cell r="W305">
            <v>91900</v>
          </cell>
          <cell r="X305">
            <v>0.2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91900</v>
          </cell>
          <cell r="AD305">
            <v>0</v>
          </cell>
          <cell r="AE305">
            <v>0</v>
          </cell>
          <cell r="AF305">
            <v>91900</v>
          </cell>
          <cell r="AG305">
            <v>91900</v>
          </cell>
          <cell r="AH305">
            <v>0.2</v>
          </cell>
          <cell r="AI305">
            <v>18380</v>
          </cell>
          <cell r="AJ305">
            <v>0</v>
          </cell>
          <cell r="AK305"/>
          <cell r="AL305"/>
          <cell r="AO305"/>
          <cell r="AP305"/>
          <cell r="AQ305"/>
          <cell r="AS305">
            <v>18380</v>
          </cell>
          <cell r="AT305">
            <v>44013</v>
          </cell>
          <cell r="AU305">
            <v>44377</v>
          </cell>
          <cell r="AV305" t="str">
            <v>MSP with PNZ and PSZ</v>
          </cell>
          <cell r="AW305">
            <v>43993</v>
          </cell>
          <cell r="AX305" t="str">
            <v>Colston, S.</v>
          </cell>
          <cell r="BC305" t="str">
            <v>ARC0285002 - New MSP</v>
          </cell>
          <cell r="BD305" t="str">
            <v>N</v>
          </cell>
          <cell r="BF305" t="str">
            <v>N</v>
          </cell>
          <cell r="BG305" t="str">
            <v>Sub 2</v>
          </cell>
          <cell r="BH305" t="str">
            <v>gajackman@ucsd.edu</v>
          </cell>
          <cell r="BJ305">
            <v>1</v>
          </cell>
          <cell r="BK305">
            <v>31100</v>
          </cell>
          <cell r="BL305">
            <v>44.013409961685824</v>
          </cell>
          <cell r="BM305">
            <v>0</v>
          </cell>
          <cell r="BN305">
            <v>0</v>
          </cell>
          <cell r="BO305">
            <v>0</v>
          </cell>
        </row>
        <row r="306">
          <cell r="A306">
            <v>2021</v>
          </cell>
          <cell r="B306">
            <v>311</v>
          </cell>
          <cell r="C306" t="str">
            <v>Peds</v>
          </cell>
          <cell r="D306" t="str">
            <v>EmMed</v>
          </cell>
          <cell r="F306" t="str">
            <v>Colston</v>
          </cell>
          <cell r="G306" t="str">
            <v>MSP</v>
          </cell>
          <cell r="H306" t="str">
            <v>Active</v>
          </cell>
          <cell r="I306">
            <v>10366976</v>
          </cell>
          <cell r="J306" t="e">
            <v>#N/A</v>
          </cell>
          <cell r="K306" t="str">
            <v>Minka, Genevieve Marie</v>
          </cell>
          <cell r="L306" t="str">
            <v>Minka</v>
          </cell>
          <cell r="M306" t="str">
            <v>Genevieve Marie</v>
          </cell>
          <cell r="N306">
            <v>44013</v>
          </cell>
          <cell r="O306">
            <v>44377</v>
          </cell>
          <cell r="P306" t="str">
            <v>0771</v>
          </cell>
          <cell r="Q306" t="str">
            <v>MSP</v>
          </cell>
          <cell r="R306">
            <v>40655965</v>
          </cell>
          <cell r="S306" t="e">
            <v>#REF!</v>
          </cell>
          <cell r="T306" t="str">
            <v/>
          </cell>
          <cell r="U306" t="str">
            <v>NA</v>
          </cell>
          <cell r="W306">
            <v>124049</v>
          </cell>
          <cell r="X306">
            <v>0.5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124049</v>
          </cell>
          <cell r="AD306">
            <v>40451</v>
          </cell>
          <cell r="AE306">
            <v>0</v>
          </cell>
          <cell r="AF306">
            <v>164500</v>
          </cell>
          <cell r="AG306">
            <v>164500</v>
          </cell>
          <cell r="AH306">
            <v>0.5</v>
          </cell>
          <cell r="AI306">
            <v>82250</v>
          </cell>
          <cell r="AJ306">
            <v>0</v>
          </cell>
          <cell r="AK306"/>
          <cell r="AL306"/>
          <cell r="AO306"/>
          <cell r="AP306"/>
          <cell r="AQ306"/>
          <cell r="AS306">
            <v>82250</v>
          </cell>
          <cell r="AT306">
            <v>44013</v>
          </cell>
          <cell r="AU306">
            <v>44377</v>
          </cell>
          <cell r="AV306" t="str">
            <v>MSP with PNZ and PSZ</v>
          </cell>
          <cell r="AW306">
            <v>43994</v>
          </cell>
          <cell r="BC306" t="str">
            <v>ARC0273437 - Renewal</v>
          </cell>
          <cell r="BD306" t="str">
            <v>D</v>
          </cell>
          <cell r="BF306" t="str">
            <v>N</v>
          </cell>
          <cell r="BG306"/>
          <cell r="BH306" t="str">
            <v>gminka@ucsd.edu</v>
          </cell>
          <cell r="BJ306">
            <v>1</v>
          </cell>
          <cell r="BK306">
            <v>31100</v>
          </cell>
          <cell r="BL306">
            <v>59.410440613026822</v>
          </cell>
          <cell r="BM306">
            <v>19.373084291187741</v>
          </cell>
          <cell r="BO306"/>
        </row>
        <row r="307">
          <cell r="A307">
            <v>2021</v>
          </cell>
          <cell r="B307">
            <v>311</v>
          </cell>
          <cell r="C307" t="str">
            <v>Peds</v>
          </cell>
          <cell r="D307" t="str">
            <v>EmMed</v>
          </cell>
          <cell r="F307" t="str">
            <v>Colston</v>
          </cell>
          <cell r="G307" t="str">
            <v>MSP</v>
          </cell>
          <cell r="H307" t="str">
            <v>Active</v>
          </cell>
          <cell r="I307">
            <v>10367000</v>
          </cell>
          <cell r="J307" t="e">
            <v>#N/A</v>
          </cell>
          <cell r="K307" t="str">
            <v>Mishra-Occhino, Seema</v>
          </cell>
          <cell r="L307" t="str">
            <v>Mishra-Occhino</v>
          </cell>
          <cell r="M307" t="str">
            <v>Seema</v>
          </cell>
          <cell r="N307">
            <v>44013</v>
          </cell>
          <cell r="O307">
            <v>44377</v>
          </cell>
          <cell r="P307" t="str">
            <v>0771</v>
          </cell>
          <cell r="Q307" t="str">
            <v>MSP</v>
          </cell>
          <cell r="R307">
            <v>40655983</v>
          </cell>
          <cell r="S307" t="e">
            <v>#REF!</v>
          </cell>
          <cell r="T307" t="str">
            <v/>
          </cell>
          <cell r="U307" t="str">
            <v>NA</v>
          </cell>
          <cell r="W307">
            <v>123649</v>
          </cell>
          <cell r="X307">
            <v>0.5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123649</v>
          </cell>
          <cell r="AD307">
            <v>40851</v>
          </cell>
          <cell r="AE307">
            <v>0</v>
          </cell>
          <cell r="AF307">
            <v>164500</v>
          </cell>
          <cell r="AG307">
            <v>164500</v>
          </cell>
          <cell r="AH307">
            <v>0.5</v>
          </cell>
          <cell r="AI307">
            <v>82250</v>
          </cell>
          <cell r="AJ307">
            <v>0</v>
          </cell>
          <cell r="AK307"/>
          <cell r="AL307"/>
          <cell r="AO307"/>
          <cell r="AP307"/>
          <cell r="AQ307"/>
          <cell r="AS307">
            <v>82250</v>
          </cell>
          <cell r="AT307">
            <v>44013</v>
          </cell>
          <cell r="AU307">
            <v>44377</v>
          </cell>
          <cell r="AV307" t="str">
            <v>MSP with PNZ and PSZ</v>
          </cell>
          <cell r="AW307">
            <v>43993</v>
          </cell>
          <cell r="BC307" t="str">
            <v>ARC0273439 - Renewal</v>
          </cell>
          <cell r="BD307" t="str">
            <v>D</v>
          </cell>
          <cell r="BF307" t="str">
            <v>N</v>
          </cell>
          <cell r="BG307"/>
          <cell r="BH307" t="str">
            <v>semishra@ucsd.edu</v>
          </cell>
          <cell r="BI307" t="str">
            <v>Rady's</v>
          </cell>
          <cell r="BJ307">
            <v>1</v>
          </cell>
          <cell r="BK307">
            <v>31100</v>
          </cell>
          <cell r="BL307">
            <v>59.218869731800766</v>
          </cell>
          <cell r="BM307">
            <v>19.564655172413794</v>
          </cell>
          <cell r="BO307"/>
        </row>
        <row r="308">
          <cell r="A308">
            <v>2021</v>
          </cell>
          <cell r="B308">
            <v>311</v>
          </cell>
          <cell r="C308" t="str">
            <v>Peds</v>
          </cell>
          <cell r="D308" t="str">
            <v>EmMed</v>
          </cell>
          <cell r="F308" t="str">
            <v>Colston</v>
          </cell>
          <cell r="G308" t="str">
            <v>MSP</v>
          </cell>
          <cell r="H308" t="str">
            <v>Active</v>
          </cell>
          <cell r="I308">
            <v>10368053</v>
          </cell>
          <cell r="J308" t="e">
            <v>#N/A</v>
          </cell>
          <cell r="K308" t="str">
            <v>Kearney, Lauren</v>
          </cell>
          <cell r="L308" t="str">
            <v>Kearney</v>
          </cell>
          <cell r="M308" t="str">
            <v>Lauren</v>
          </cell>
          <cell r="N308">
            <v>44013</v>
          </cell>
          <cell r="O308">
            <v>44377</v>
          </cell>
          <cell r="P308" t="str">
            <v>0771</v>
          </cell>
          <cell r="Q308" t="str">
            <v>MSP</v>
          </cell>
          <cell r="R308">
            <v>40653846</v>
          </cell>
          <cell r="S308" t="e">
            <v>#REF!</v>
          </cell>
          <cell r="T308" t="str">
            <v/>
          </cell>
          <cell r="U308" t="str">
            <v>NA</v>
          </cell>
          <cell r="W308">
            <v>131198</v>
          </cell>
          <cell r="X308">
            <v>0.5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131198</v>
          </cell>
          <cell r="AD308">
            <v>33302</v>
          </cell>
          <cell r="AE308">
            <v>0</v>
          </cell>
          <cell r="AF308">
            <v>164500</v>
          </cell>
          <cell r="AG308">
            <v>164500</v>
          </cell>
          <cell r="AH308">
            <v>0.5</v>
          </cell>
          <cell r="AI308">
            <v>82250</v>
          </cell>
          <cell r="AJ308">
            <v>0</v>
          </cell>
          <cell r="AK308"/>
          <cell r="AL308"/>
          <cell r="AO308"/>
          <cell r="AP308"/>
          <cell r="AQ308"/>
          <cell r="AS308">
            <v>82250</v>
          </cell>
          <cell r="AT308">
            <v>44013</v>
          </cell>
          <cell r="AU308">
            <v>44377</v>
          </cell>
          <cell r="AV308" t="str">
            <v>MSP with PNZ and PSZ</v>
          </cell>
          <cell r="AW308">
            <v>43992</v>
          </cell>
          <cell r="BC308" t="str">
            <v>ARC0273421 - Renewal</v>
          </cell>
          <cell r="BD308" t="str">
            <v>D</v>
          </cell>
          <cell r="BF308" t="str">
            <v>N</v>
          </cell>
          <cell r="BG308"/>
          <cell r="BH308" t="str">
            <v>lkearney@ucsd.edu</v>
          </cell>
          <cell r="BI308" t="str">
            <v>Rady's</v>
          </cell>
          <cell r="BJ308">
            <v>1</v>
          </cell>
          <cell r="BK308">
            <v>31100</v>
          </cell>
          <cell r="BL308">
            <v>62.834291187739467</v>
          </cell>
          <cell r="BM308">
            <v>15.949233716475096</v>
          </cell>
          <cell r="BO308"/>
        </row>
        <row r="309">
          <cell r="A309">
            <v>2021</v>
          </cell>
          <cell r="B309">
            <v>311</v>
          </cell>
          <cell r="C309" t="str">
            <v>Peds</v>
          </cell>
          <cell r="D309" t="str">
            <v>EmMed</v>
          </cell>
          <cell r="F309" t="str">
            <v>Colston</v>
          </cell>
          <cell r="G309" t="str">
            <v>MSP</v>
          </cell>
          <cell r="H309" t="str">
            <v>Active</v>
          </cell>
          <cell r="I309">
            <v>10368418</v>
          </cell>
          <cell r="J309" t="e">
            <v>#N/A</v>
          </cell>
          <cell r="K309" t="str">
            <v>Edwin-Enyenihi, Arit</v>
          </cell>
          <cell r="L309" t="str">
            <v>Edwin-Enyenihi</v>
          </cell>
          <cell r="M309" t="str">
            <v>Arit</v>
          </cell>
          <cell r="N309">
            <v>44013</v>
          </cell>
          <cell r="O309">
            <v>44377</v>
          </cell>
          <cell r="P309" t="str">
            <v>0772</v>
          </cell>
          <cell r="Q309" t="str">
            <v>MSP</v>
          </cell>
          <cell r="R309">
            <v>40720462</v>
          </cell>
          <cell r="S309" t="e">
            <v>#REF!</v>
          </cell>
          <cell r="T309" t="str">
            <v/>
          </cell>
          <cell r="U309" t="str">
            <v>NA</v>
          </cell>
          <cell r="W309">
            <v>91900</v>
          </cell>
          <cell r="X309">
            <v>0.2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91900</v>
          </cell>
          <cell r="AD309">
            <v>0</v>
          </cell>
          <cell r="AE309">
            <v>0</v>
          </cell>
          <cell r="AF309">
            <v>91900</v>
          </cell>
          <cell r="AG309">
            <v>91900</v>
          </cell>
          <cell r="AH309">
            <v>0.2</v>
          </cell>
          <cell r="AI309">
            <v>18380</v>
          </cell>
          <cell r="AJ309">
            <v>0</v>
          </cell>
          <cell r="AK309"/>
          <cell r="AL309"/>
          <cell r="AO309"/>
          <cell r="AP309"/>
          <cell r="AQ309"/>
          <cell r="AS309">
            <v>18380</v>
          </cell>
          <cell r="AT309">
            <v>44013</v>
          </cell>
          <cell r="AU309">
            <v>44377</v>
          </cell>
          <cell r="AV309" t="str">
            <v>MSP with PNZ and PSZ</v>
          </cell>
          <cell r="AW309">
            <v>44001</v>
          </cell>
          <cell r="BC309" t="str">
            <v>ARC0285612 - New MSP</v>
          </cell>
          <cell r="BD309" t="str">
            <v>N</v>
          </cell>
          <cell r="BF309" t="str">
            <v>N</v>
          </cell>
          <cell r="BG309" t="str">
            <v>Sub 2</v>
          </cell>
          <cell r="BH309" t="str">
            <v>aedwinenyenihi@ucsd.edu</v>
          </cell>
          <cell r="BJ309">
            <v>1</v>
          </cell>
          <cell r="BK309">
            <v>31100</v>
          </cell>
          <cell r="BL309">
            <v>44.013409961685824</v>
          </cell>
          <cell r="BM309">
            <v>0</v>
          </cell>
          <cell r="BN309">
            <v>0</v>
          </cell>
          <cell r="BO309">
            <v>0</v>
          </cell>
        </row>
        <row r="310">
          <cell r="A310">
            <v>2021</v>
          </cell>
          <cell r="B310">
            <v>311</v>
          </cell>
          <cell r="C310" t="str">
            <v>Peds</v>
          </cell>
          <cell r="D310" t="str">
            <v>EmMed</v>
          </cell>
          <cell r="F310" t="str">
            <v>Colston</v>
          </cell>
          <cell r="G310" t="str">
            <v>MSP</v>
          </cell>
          <cell r="H310" t="str">
            <v>Active</v>
          </cell>
          <cell r="I310">
            <v>10368544</v>
          </cell>
          <cell r="J310" t="e">
            <v>#N/A</v>
          </cell>
          <cell r="K310" t="str">
            <v>Ayson, Nicole</v>
          </cell>
          <cell r="L310" t="str">
            <v>Ayson</v>
          </cell>
          <cell r="M310" t="str">
            <v>Nicole</v>
          </cell>
          <cell r="N310">
            <v>44013</v>
          </cell>
          <cell r="O310">
            <v>44377</v>
          </cell>
          <cell r="P310" t="str">
            <v>0771</v>
          </cell>
          <cell r="Q310" t="str">
            <v>MSP</v>
          </cell>
          <cell r="R310">
            <v>40653931</v>
          </cell>
          <cell r="S310" t="e">
            <v>#REF!</v>
          </cell>
          <cell r="T310" t="str">
            <v/>
          </cell>
          <cell r="U310" t="str">
            <v>NA</v>
          </cell>
          <cell r="W310">
            <v>129500</v>
          </cell>
          <cell r="X310">
            <v>0.5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129500</v>
          </cell>
          <cell r="AD310">
            <v>55500</v>
          </cell>
          <cell r="AE310">
            <v>0</v>
          </cell>
          <cell r="AF310">
            <v>185000</v>
          </cell>
          <cell r="AG310">
            <v>185000</v>
          </cell>
          <cell r="AH310">
            <v>0.5</v>
          </cell>
          <cell r="AI310">
            <v>92500</v>
          </cell>
          <cell r="AJ310">
            <v>0</v>
          </cell>
          <cell r="AK310"/>
          <cell r="AL310"/>
          <cell r="AO310"/>
          <cell r="AP310"/>
          <cell r="AQ310"/>
          <cell r="AS310">
            <v>92500</v>
          </cell>
          <cell r="AT310">
            <v>44013</v>
          </cell>
          <cell r="AU310">
            <v>44377</v>
          </cell>
          <cell r="AV310" t="str">
            <v>MSP with PNZ and PSZ</v>
          </cell>
          <cell r="AW310">
            <v>43937</v>
          </cell>
          <cell r="BC310" t="str">
            <v>ARC0273480 - Renewal</v>
          </cell>
          <cell r="BD310" t="str">
            <v>M</v>
          </cell>
          <cell r="BF310" t="str">
            <v>N</v>
          </cell>
          <cell r="BG310"/>
          <cell r="BH310" t="str">
            <v>nketring@ucsd.edu</v>
          </cell>
          <cell r="BI310" t="str">
            <v>EXCEPTION: Child Abuse within div EME but s/b reporting in MTE like div of Hospital Med (D.Sanchez-ARC0237857)</v>
          </cell>
          <cell r="BJ310">
            <v>1</v>
          </cell>
          <cell r="BK310">
            <v>31100</v>
          </cell>
          <cell r="BL310">
            <v>62.021072796934867</v>
          </cell>
          <cell r="BM310">
            <v>26.580459770114942</v>
          </cell>
          <cell r="BO310"/>
        </row>
        <row r="311">
          <cell r="A311">
            <v>2021</v>
          </cell>
          <cell r="B311">
            <v>311</v>
          </cell>
          <cell r="C311" t="str">
            <v>Peds</v>
          </cell>
          <cell r="D311" t="str">
            <v>EmMed</v>
          </cell>
          <cell r="F311" t="str">
            <v>Colston</v>
          </cell>
          <cell r="G311" t="str">
            <v>MSP</v>
          </cell>
          <cell r="H311" t="str">
            <v>Active</v>
          </cell>
          <cell r="I311">
            <v>10369056</v>
          </cell>
          <cell r="J311" t="e">
            <v>#N/A</v>
          </cell>
          <cell r="K311" t="str">
            <v>Giboney, Jennifer</v>
          </cell>
          <cell r="L311" t="str">
            <v>Giboney</v>
          </cell>
          <cell r="M311" t="str">
            <v>Jennifer</v>
          </cell>
          <cell r="N311">
            <v>44046</v>
          </cell>
          <cell r="O311">
            <v>44377</v>
          </cell>
          <cell r="P311" t="str">
            <v>0772</v>
          </cell>
          <cell r="Q311" t="str">
            <v>MSP</v>
          </cell>
          <cell r="R311">
            <v>40654057</v>
          </cell>
          <cell r="S311" t="e">
            <v>#REF!</v>
          </cell>
          <cell r="T311" t="str">
            <v/>
          </cell>
          <cell r="U311" t="str">
            <v>NA</v>
          </cell>
          <cell r="W311">
            <v>91900</v>
          </cell>
          <cell r="X311">
            <v>0.2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91900</v>
          </cell>
          <cell r="AD311">
            <v>0</v>
          </cell>
          <cell r="AE311">
            <v>0</v>
          </cell>
          <cell r="AF311">
            <v>91900</v>
          </cell>
          <cell r="AG311">
            <v>91900</v>
          </cell>
          <cell r="AH311">
            <v>0.2</v>
          </cell>
          <cell r="AI311">
            <v>18380</v>
          </cell>
          <cell r="AJ311">
            <v>0</v>
          </cell>
          <cell r="AK311"/>
          <cell r="AL311"/>
          <cell r="AO311"/>
          <cell r="AP311"/>
          <cell r="AQ311"/>
          <cell r="AS311">
            <v>18380</v>
          </cell>
          <cell r="AT311">
            <v>44013</v>
          </cell>
          <cell r="AU311">
            <v>44377</v>
          </cell>
          <cell r="AV311" t="str">
            <v>MSP with PNZ and PSZ</v>
          </cell>
          <cell r="AW311">
            <v>44028</v>
          </cell>
          <cell r="BC311" t="str">
            <v>ARC0287166 - Revision</v>
          </cell>
          <cell r="BD311" t="str">
            <v>D</v>
          </cell>
          <cell r="BF311" t="str">
            <v>N</v>
          </cell>
          <cell r="BG311" t="str">
            <v>Sub 2</v>
          </cell>
          <cell r="BH311" t="str">
            <v>jgiboney@ucsd.edu</v>
          </cell>
          <cell r="BJ311">
            <v>1</v>
          </cell>
          <cell r="BK311">
            <v>31100</v>
          </cell>
          <cell r="BL311">
            <v>44.013409961685824</v>
          </cell>
          <cell r="BM311">
            <v>0</v>
          </cell>
          <cell r="BN311">
            <v>0</v>
          </cell>
          <cell r="BO311">
            <v>0</v>
          </cell>
        </row>
        <row r="312">
          <cell r="A312">
            <v>2021</v>
          </cell>
          <cell r="B312">
            <v>311</v>
          </cell>
          <cell r="C312" t="str">
            <v>Peds</v>
          </cell>
          <cell r="D312" t="str">
            <v>EmMed</v>
          </cell>
          <cell r="F312" t="str">
            <v>Colston</v>
          </cell>
          <cell r="G312" t="str">
            <v>MSP</v>
          </cell>
          <cell r="H312" t="str">
            <v>Active</v>
          </cell>
          <cell r="I312">
            <v>10370130</v>
          </cell>
          <cell r="J312" t="e">
            <v>#N/A</v>
          </cell>
          <cell r="K312" t="str">
            <v>Wong, Yolanda Yu-Chiu</v>
          </cell>
          <cell r="L312" t="str">
            <v>Wong</v>
          </cell>
          <cell r="M312" t="str">
            <v>Yolanda Yu-Chiu</v>
          </cell>
          <cell r="N312">
            <v>44013</v>
          </cell>
          <cell r="O312">
            <v>44377</v>
          </cell>
          <cell r="P312" t="str">
            <v>0772</v>
          </cell>
          <cell r="Q312" t="str">
            <v>MSP</v>
          </cell>
          <cell r="R312">
            <v>40654364</v>
          </cell>
          <cell r="S312" t="e">
            <v>#REF!</v>
          </cell>
          <cell r="T312" t="str">
            <v/>
          </cell>
          <cell r="U312" t="str">
            <v>NA</v>
          </cell>
          <cell r="W312">
            <v>91900</v>
          </cell>
          <cell r="X312">
            <v>0.2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91900</v>
          </cell>
          <cell r="AD312">
            <v>0</v>
          </cell>
          <cell r="AE312">
            <v>0</v>
          </cell>
          <cell r="AF312">
            <v>91900</v>
          </cell>
          <cell r="AG312">
            <v>91900</v>
          </cell>
          <cell r="AH312">
            <v>0.2</v>
          </cell>
          <cell r="AI312">
            <v>18380</v>
          </cell>
          <cell r="AJ312">
            <v>0</v>
          </cell>
          <cell r="AK312"/>
          <cell r="AL312"/>
          <cell r="AO312"/>
          <cell r="AP312"/>
          <cell r="AQ312"/>
          <cell r="AS312">
            <v>18380</v>
          </cell>
          <cell r="AT312">
            <v>44013</v>
          </cell>
          <cell r="AU312">
            <v>44377</v>
          </cell>
          <cell r="AV312" t="str">
            <v>MSP with PNZ and PSZ</v>
          </cell>
          <cell r="AW312">
            <v>43998</v>
          </cell>
          <cell r="AX312" t="str">
            <v>Colston, S.</v>
          </cell>
          <cell r="BC312" t="str">
            <v>ARC0273282 - Renewal</v>
          </cell>
          <cell r="BD312" t="str">
            <v>D</v>
          </cell>
          <cell r="BF312" t="str">
            <v>N</v>
          </cell>
          <cell r="BG312" t="str">
            <v>Sub 2</v>
          </cell>
          <cell r="BH312" t="str">
            <v>y8wong@ucsd.edu</v>
          </cell>
          <cell r="BJ312">
            <v>1</v>
          </cell>
          <cell r="BK312">
            <v>31100</v>
          </cell>
          <cell r="BL312">
            <v>44.013409961685824</v>
          </cell>
          <cell r="BM312">
            <v>0</v>
          </cell>
          <cell r="BN312">
            <v>0</v>
          </cell>
          <cell r="BO312">
            <v>0</v>
          </cell>
        </row>
        <row r="313">
          <cell r="A313">
            <v>2021</v>
          </cell>
          <cell r="B313">
            <v>311</v>
          </cell>
          <cell r="C313" t="str">
            <v>Peds</v>
          </cell>
          <cell r="D313" t="str">
            <v>EmMed</v>
          </cell>
          <cell r="F313" t="str">
            <v>Colston</v>
          </cell>
          <cell r="G313" t="str">
            <v>MSP</v>
          </cell>
          <cell r="H313" t="str">
            <v>Active</v>
          </cell>
          <cell r="I313">
            <v>10370227</v>
          </cell>
          <cell r="J313" t="e">
            <v>#N/A</v>
          </cell>
          <cell r="K313" t="str">
            <v>Langley, Gregory</v>
          </cell>
          <cell r="L313" t="str">
            <v>Langley</v>
          </cell>
          <cell r="M313" t="str">
            <v>Gregory</v>
          </cell>
          <cell r="N313">
            <v>44013</v>
          </cell>
          <cell r="O313">
            <v>44377</v>
          </cell>
          <cell r="P313" t="str">
            <v>0771</v>
          </cell>
          <cell r="Q313" t="str">
            <v>MSP</v>
          </cell>
          <cell r="R313">
            <v>40654489</v>
          </cell>
          <cell r="S313" t="e">
            <v>#REF!</v>
          </cell>
          <cell r="T313" t="str">
            <v/>
          </cell>
          <cell r="U313" t="str">
            <v>NA</v>
          </cell>
          <cell r="W313">
            <v>125909</v>
          </cell>
          <cell r="X313">
            <v>0.5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125909</v>
          </cell>
          <cell r="AD313">
            <v>38591</v>
          </cell>
          <cell r="AE313">
            <v>0</v>
          </cell>
          <cell r="AF313">
            <v>164500</v>
          </cell>
          <cell r="AG313">
            <v>164500</v>
          </cell>
          <cell r="AH313">
            <v>0.5</v>
          </cell>
          <cell r="AI313">
            <v>82250</v>
          </cell>
          <cell r="AJ313">
            <v>0</v>
          </cell>
          <cell r="AK313"/>
          <cell r="AL313"/>
          <cell r="AO313"/>
          <cell r="AP313"/>
          <cell r="AQ313"/>
          <cell r="AS313">
            <v>82250</v>
          </cell>
          <cell r="AT313">
            <v>44013</v>
          </cell>
          <cell r="AU313">
            <v>44012</v>
          </cell>
          <cell r="AV313" t="str">
            <v>MSP with PNZ and PSZ</v>
          </cell>
          <cell r="AW313">
            <v>43993</v>
          </cell>
          <cell r="BC313" t="str">
            <v>ARC0273435 - Renewal</v>
          </cell>
          <cell r="BD313" t="str">
            <v>D</v>
          </cell>
          <cell r="BF313" t="str">
            <v>N</v>
          </cell>
          <cell r="BG313"/>
          <cell r="BH313" t="str">
            <v>glangley@ucsd.edu</v>
          </cell>
          <cell r="BJ313">
            <v>1</v>
          </cell>
          <cell r="BK313">
            <v>31100</v>
          </cell>
          <cell r="BL313">
            <v>60.30124521072797</v>
          </cell>
          <cell r="BM313">
            <v>18.482279693486589</v>
          </cell>
          <cell r="BO313"/>
        </row>
        <row r="314">
          <cell r="A314">
            <v>2021</v>
          </cell>
          <cell r="B314">
            <v>311</v>
          </cell>
          <cell r="C314" t="str">
            <v>Peds</v>
          </cell>
          <cell r="D314" t="str">
            <v>EmMed</v>
          </cell>
          <cell r="F314" t="str">
            <v>Colston</v>
          </cell>
          <cell r="G314" t="str">
            <v>MSP</v>
          </cell>
          <cell r="H314" t="str">
            <v>Active</v>
          </cell>
          <cell r="I314">
            <v>10370379</v>
          </cell>
          <cell r="J314" t="e">
            <v>#N/A</v>
          </cell>
          <cell r="K314" t="str">
            <v>Patel, Beena Hemender</v>
          </cell>
          <cell r="L314" t="str">
            <v>Patel</v>
          </cell>
          <cell r="M314" t="str">
            <v>Beena Hemender</v>
          </cell>
          <cell r="N314">
            <v>44013</v>
          </cell>
          <cell r="O314">
            <v>44377</v>
          </cell>
          <cell r="P314" t="str">
            <v>0770</v>
          </cell>
          <cell r="Q314" t="str">
            <v>MSP</v>
          </cell>
          <cell r="R314">
            <v>40657252</v>
          </cell>
          <cell r="S314" t="e">
            <v>#REF!</v>
          </cell>
          <cell r="T314" t="str">
            <v/>
          </cell>
          <cell r="U314" t="str">
            <v>NA</v>
          </cell>
          <cell r="W314">
            <v>172930</v>
          </cell>
          <cell r="X314">
            <v>0.55000000000000004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172930</v>
          </cell>
          <cell r="AD314">
            <v>32668</v>
          </cell>
          <cell r="AE314">
            <v>0</v>
          </cell>
          <cell r="AF314">
            <v>205598</v>
          </cell>
          <cell r="AG314">
            <v>205598</v>
          </cell>
          <cell r="AH314">
            <v>0.55000000000000004</v>
          </cell>
          <cell r="AI314">
            <v>113078.90000000001</v>
          </cell>
          <cell r="AJ314">
            <v>0</v>
          </cell>
          <cell r="AK314"/>
          <cell r="AL314"/>
          <cell r="AO314"/>
          <cell r="AP314"/>
          <cell r="AQ314"/>
          <cell r="AS314">
            <v>113078.9</v>
          </cell>
          <cell r="AT314">
            <v>44013</v>
          </cell>
          <cell r="AU314">
            <v>44377</v>
          </cell>
          <cell r="AV314" t="str">
            <v>MSP with PNZ and PSZ</v>
          </cell>
          <cell r="AW314">
            <v>43994</v>
          </cell>
          <cell r="BC314" t="str">
            <v>ARC0273405 - Renewal</v>
          </cell>
          <cell r="BD314" t="str">
            <v>D</v>
          </cell>
          <cell r="BF314" t="str">
            <v>N</v>
          </cell>
          <cell r="BG314"/>
          <cell r="BH314" t="str">
            <v>bpatel@ucsd.edu</v>
          </cell>
          <cell r="BJ314">
            <v>1</v>
          </cell>
          <cell r="BK314">
            <v>31100</v>
          </cell>
          <cell r="BL314">
            <v>82.820881226053643</v>
          </cell>
          <cell r="BM314">
            <v>15.645593869731801</v>
          </cell>
          <cell r="BO314"/>
        </row>
        <row r="315">
          <cell r="A315">
            <v>2021</v>
          </cell>
          <cell r="B315">
            <v>311</v>
          </cell>
          <cell r="C315" t="str">
            <v>Peds</v>
          </cell>
          <cell r="D315" t="str">
            <v>EmMed</v>
          </cell>
          <cell r="F315" t="str">
            <v>Colston</v>
          </cell>
          <cell r="G315" t="str">
            <v>MSP</v>
          </cell>
          <cell r="H315" t="str">
            <v>Active</v>
          </cell>
          <cell r="I315">
            <v>10370401</v>
          </cell>
          <cell r="J315" t="e">
            <v>#N/A</v>
          </cell>
          <cell r="K315" t="str">
            <v>Betty, Maryann Riva</v>
          </cell>
          <cell r="L315" t="str">
            <v>Betty</v>
          </cell>
          <cell r="M315" t="str">
            <v>Maryann Riva</v>
          </cell>
          <cell r="N315">
            <v>44046</v>
          </cell>
          <cell r="O315">
            <v>44377</v>
          </cell>
          <cell r="P315" t="str">
            <v>0772</v>
          </cell>
          <cell r="Q315" t="str">
            <v>MSP</v>
          </cell>
          <cell r="R315">
            <v>40649116</v>
          </cell>
          <cell r="S315" t="e">
            <v>#REF!</v>
          </cell>
          <cell r="T315" t="str">
            <v/>
          </cell>
          <cell r="U315" t="str">
            <v>NA</v>
          </cell>
          <cell r="W315">
            <v>91900</v>
          </cell>
          <cell r="X315">
            <v>0.2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91900</v>
          </cell>
          <cell r="AD315">
            <v>0</v>
          </cell>
          <cell r="AE315">
            <v>0</v>
          </cell>
          <cell r="AF315">
            <v>91900</v>
          </cell>
          <cell r="AG315">
            <v>91900</v>
          </cell>
          <cell r="AH315">
            <v>0.2</v>
          </cell>
          <cell r="AI315">
            <v>18380</v>
          </cell>
          <cell r="AJ315">
            <v>0</v>
          </cell>
          <cell r="AK315"/>
          <cell r="AL315"/>
          <cell r="AO315"/>
          <cell r="AP315"/>
          <cell r="AQ315"/>
          <cell r="AS315">
            <v>18380</v>
          </cell>
          <cell r="AT315">
            <v>44013</v>
          </cell>
          <cell r="AU315">
            <v>44377</v>
          </cell>
          <cell r="AV315" t="str">
            <v>MSP with PNZ and PSZ</v>
          </cell>
          <cell r="AW315">
            <v>44036</v>
          </cell>
          <cell r="BC315" t="str">
            <v>ARC0287162 - Revision</v>
          </cell>
          <cell r="BD315" t="str">
            <v>D</v>
          </cell>
          <cell r="BF315" t="str">
            <v>N</v>
          </cell>
          <cell r="BG315" t="str">
            <v>Sub 2</v>
          </cell>
          <cell r="BH315" t="str">
            <v>mbetty@ucsd.edu</v>
          </cell>
          <cell r="BJ315">
            <v>0</v>
          </cell>
          <cell r="BK315">
            <v>31100</v>
          </cell>
          <cell r="BL315">
            <v>44.013409961685824</v>
          </cell>
          <cell r="BM315">
            <v>0</v>
          </cell>
          <cell r="BN315">
            <v>0</v>
          </cell>
          <cell r="BO315">
            <v>0</v>
          </cell>
        </row>
        <row r="316">
          <cell r="A316">
            <v>2021</v>
          </cell>
          <cell r="B316">
            <v>311</v>
          </cell>
          <cell r="C316" t="str">
            <v>Peds</v>
          </cell>
          <cell r="D316" t="str">
            <v>EmMed</v>
          </cell>
          <cell r="F316" t="str">
            <v>Colston</v>
          </cell>
          <cell r="G316" t="str">
            <v>MSP</v>
          </cell>
          <cell r="H316" t="str">
            <v>Active</v>
          </cell>
          <cell r="I316">
            <v>10370844</v>
          </cell>
          <cell r="J316" t="e">
            <v>#N/A</v>
          </cell>
          <cell r="K316" t="str">
            <v>Herskovitz, Scott Alan</v>
          </cell>
          <cell r="L316" t="str">
            <v>Herskovitz</v>
          </cell>
          <cell r="M316" t="str">
            <v>Scott Alan</v>
          </cell>
          <cell r="N316">
            <v>44013</v>
          </cell>
          <cell r="O316">
            <v>44377</v>
          </cell>
          <cell r="P316" t="str">
            <v>0771</v>
          </cell>
          <cell r="Q316" t="str">
            <v>MSP</v>
          </cell>
          <cell r="R316">
            <v>40656841</v>
          </cell>
          <cell r="S316" t="e">
            <v>#REF!</v>
          </cell>
          <cell r="T316" t="str">
            <v/>
          </cell>
          <cell r="U316" t="str">
            <v>NA</v>
          </cell>
          <cell r="W316">
            <v>144993</v>
          </cell>
          <cell r="X316">
            <v>0.8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144993</v>
          </cell>
          <cell r="AD316">
            <v>62140</v>
          </cell>
          <cell r="AE316">
            <v>0</v>
          </cell>
          <cell r="AF316">
            <v>207133</v>
          </cell>
          <cell r="AG316">
            <v>207133</v>
          </cell>
          <cell r="AH316">
            <v>0.8</v>
          </cell>
          <cell r="AI316">
            <v>165706.40000000002</v>
          </cell>
          <cell r="AJ316">
            <v>0</v>
          </cell>
          <cell r="AK316"/>
          <cell r="AL316"/>
          <cell r="AO316"/>
          <cell r="AP316"/>
          <cell r="AQ316"/>
          <cell r="AS316">
            <v>165706.4</v>
          </cell>
          <cell r="AT316">
            <v>44013</v>
          </cell>
          <cell r="AU316">
            <v>44377</v>
          </cell>
          <cell r="AV316" t="str">
            <v>MSP with PNZ and PSZ</v>
          </cell>
          <cell r="AW316">
            <v>43997</v>
          </cell>
          <cell r="BC316" t="str">
            <v>ARC0273479 - Renewal</v>
          </cell>
          <cell r="BD316" t="str">
            <v>D</v>
          </cell>
          <cell r="BF316" t="str">
            <v>N</v>
          </cell>
          <cell r="BG316"/>
          <cell r="BH316" t="str">
            <v>sherskovitz@ucsd.edu</v>
          </cell>
          <cell r="BJ316">
            <v>1</v>
          </cell>
          <cell r="BK316">
            <v>31100</v>
          </cell>
          <cell r="BL316">
            <v>69.441091954022994</v>
          </cell>
          <cell r="BM316">
            <v>29.760536398467433</v>
          </cell>
          <cell r="BO316"/>
        </row>
        <row r="317">
          <cell r="A317">
            <v>2021</v>
          </cell>
          <cell r="B317">
            <v>311</v>
          </cell>
          <cell r="C317" t="str">
            <v>Peds</v>
          </cell>
          <cell r="D317" t="str">
            <v>EmMed</v>
          </cell>
          <cell r="F317" t="str">
            <v>Colston</v>
          </cell>
          <cell r="G317" t="str">
            <v>MSP</v>
          </cell>
          <cell r="H317" t="str">
            <v>Active</v>
          </cell>
          <cell r="I317">
            <v>10371533</v>
          </cell>
          <cell r="J317" t="e">
            <v>#N/A</v>
          </cell>
          <cell r="K317" t="str">
            <v>Devera, Gemmie Santa Maria</v>
          </cell>
          <cell r="L317" t="str">
            <v>Devera</v>
          </cell>
          <cell r="M317" t="str">
            <v>Gemmie Santa Maria</v>
          </cell>
          <cell r="N317">
            <v>44013</v>
          </cell>
          <cell r="O317">
            <v>44377</v>
          </cell>
          <cell r="P317" t="str">
            <v>0770</v>
          </cell>
          <cell r="Q317" t="str">
            <v>MSP</v>
          </cell>
          <cell r="R317">
            <v>40649516</v>
          </cell>
          <cell r="S317" t="e">
            <v>#REF!</v>
          </cell>
          <cell r="T317" t="str">
            <v/>
          </cell>
          <cell r="U317" t="str">
            <v>NA</v>
          </cell>
          <cell r="W317">
            <v>153103</v>
          </cell>
          <cell r="X317">
            <v>0.75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153103</v>
          </cell>
          <cell r="AD317">
            <v>38008</v>
          </cell>
          <cell r="AE317">
            <v>0</v>
          </cell>
          <cell r="AF317">
            <v>191111</v>
          </cell>
          <cell r="AG317">
            <v>191111</v>
          </cell>
          <cell r="AH317">
            <v>0.75</v>
          </cell>
          <cell r="AI317">
            <v>143333.25</v>
          </cell>
          <cell r="AJ317">
            <v>0</v>
          </cell>
          <cell r="AK317"/>
          <cell r="AL317"/>
          <cell r="AO317"/>
          <cell r="AP317"/>
          <cell r="AQ317"/>
          <cell r="AS317">
            <v>143333.25</v>
          </cell>
          <cell r="AT317">
            <v>44013</v>
          </cell>
          <cell r="AU317">
            <v>44377</v>
          </cell>
          <cell r="AV317" t="str">
            <v>MSP with PNZ and PSZ</v>
          </cell>
          <cell r="AW317">
            <v>43994</v>
          </cell>
          <cell r="BC317" t="str">
            <v>ARC0279510 - Renewal</v>
          </cell>
          <cell r="BD317" t="str">
            <v>D</v>
          </cell>
          <cell r="BF317" t="str">
            <v>N</v>
          </cell>
          <cell r="BG317"/>
          <cell r="BH317" t="str">
            <v>gsdevera@ucsd.edu</v>
          </cell>
          <cell r="BJ317">
            <v>1</v>
          </cell>
          <cell r="BK317">
            <v>31101</v>
          </cell>
          <cell r="BL317">
            <v>73.325191570881231</v>
          </cell>
          <cell r="BM317">
            <v>18.203065134099617</v>
          </cell>
          <cell r="BO317"/>
        </row>
        <row r="318">
          <cell r="A318">
            <v>2021</v>
          </cell>
          <cell r="B318">
            <v>311</v>
          </cell>
          <cell r="C318" t="str">
            <v>Peds</v>
          </cell>
          <cell r="D318" t="str">
            <v>EmMed</v>
          </cell>
          <cell r="F318" t="str">
            <v>Colston</v>
          </cell>
          <cell r="G318" t="str">
            <v>MSP</v>
          </cell>
          <cell r="H318" t="str">
            <v>Active</v>
          </cell>
          <cell r="I318">
            <v>10372283</v>
          </cell>
          <cell r="J318" t="e">
            <v>#N/A</v>
          </cell>
          <cell r="K318" t="str">
            <v>Lovejoy, Amy</v>
          </cell>
          <cell r="L318" t="str">
            <v>Lovejoy</v>
          </cell>
          <cell r="M318" t="str">
            <v>Amy</v>
          </cell>
          <cell r="N318">
            <v>44013</v>
          </cell>
          <cell r="O318">
            <v>44377</v>
          </cell>
          <cell r="P318" t="str">
            <v>0771</v>
          </cell>
          <cell r="Q318" t="str">
            <v>MSP</v>
          </cell>
          <cell r="R318">
            <v>40655012</v>
          </cell>
          <cell r="S318" t="e">
            <v>#REF!</v>
          </cell>
          <cell r="T318" t="str">
            <v/>
          </cell>
          <cell r="U318" t="str">
            <v>NA</v>
          </cell>
          <cell r="W318">
            <v>125909</v>
          </cell>
          <cell r="X318">
            <v>0.5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125909</v>
          </cell>
          <cell r="AD318">
            <v>38591</v>
          </cell>
          <cell r="AE318">
            <v>0</v>
          </cell>
          <cell r="AF318">
            <v>164500</v>
          </cell>
          <cell r="AG318">
            <v>164500</v>
          </cell>
          <cell r="AH318">
            <v>0.5</v>
          </cell>
          <cell r="AI318">
            <v>82250</v>
          </cell>
          <cell r="AJ318">
            <v>0</v>
          </cell>
          <cell r="AK318"/>
          <cell r="AL318"/>
          <cell r="AO318"/>
          <cell r="AP318"/>
          <cell r="AQ318"/>
          <cell r="AS318">
            <v>82250</v>
          </cell>
          <cell r="AT318">
            <v>44013</v>
          </cell>
          <cell r="AU318">
            <v>44377</v>
          </cell>
          <cell r="AV318" t="str">
            <v>MSP with PNZ and PSZ</v>
          </cell>
          <cell r="AW318">
            <v>43994</v>
          </cell>
          <cell r="BC318" t="str">
            <v>ARC0273434 - Renewal</v>
          </cell>
          <cell r="BD318" t="str">
            <v>D</v>
          </cell>
          <cell r="BF318" t="str">
            <v>N</v>
          </cell>
          <cell r="BG318"/>
          <cell r="BH318" t="str">
            <v>alovejoy@ucsd.edu</v>
          </cell>
          <cell r="BI318" t="str">
            <v>Rady's</v>
          </cell>
          <cell r="BJ318">
            <v>1</v>
          </cell>
          <cell r="BK318">
            <v>31100</v>
          </cell>
          <cell r="BL318">
            <v>60.30124521072797</v>
          </cell>
          <cell r="BM318">
            <v>18.482279693486589</v>
          </cell>
          <cell r="BO318"/>
        </row>
        <row r="319">
          <cell r="A319">
            <v>2022</v>
          </cell>
          <cell r="B319">
            <v>311</v>
          </cell>
          <cell r="C319" t="str">
            <v>Peds</v>
          </cell>
          <cell r="D319" t="str">
            <v>EmMed</v>
          </cell>
          <cell r="F319" t="str">
            <v>Colston</v>
          </cell>
          <cell r="G319" t="str">
            <v>MSP</v>
          </cell>
          <cell r="H319" t="str">
            <v>Active</v>
          </cell>
          <cell r="I319">
            <v>10372565</v>
          </cell>
          <cell r="J319" t="e">
            <v>#N/A</v>
          </cell>
          <cell r="K319" t="str">
            <v>Carstairs, Keri</v>
          </cell>
          <cell r="L319" t="str">
            <v>Carstairs</v>
          </cell>
          <cell r="M319" t="str">
            <v>Keri</v>
          </cell>
          <cell r="N319">
            <v>44046</v>
          </cell>
          <cell r="O319">
            <v>44410</v>
          </cell>
          <cell r="P319" t="str">
            <v>0772</v>
          </cell>
          <cell r="Q319" t="str">
            <v>MSP</v>
          </cell>
          <cell r="R319">
            <v>40739750</v>
          </cell>
          <cell r="S319" t="e">
            <v>#REF!</v>
          </cell>
          <cell r="T319" t="str">
            <v/>
          </cell>
          <cell r="U319" t="str">
            <v>NA</v>
          </cell>
          <cell r="W319">
            <v>91900</v>
          </cell>
          <cell r="X319">
            <v>0.2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91900</v>
          </cell>
          <cell r="AD319">
            <v>0</v>
          </cell>
          <cell r="AE319">
            <v>0</v>
          </cell>
          <cell r="AF319">
            <v>91900</v>
          </cell>
          <cell r="AG319">
            <v>91900</v>
          </cell>
          <cell r="AH319">
            <v>0.2</v>
          </cell>
          <cell r="AI319">
            <v>18380</v>
          </cell>
          <cell r="AJ319">
            <v>0</v>
          </cell>
          <cell r="AK319"/>
          <cell r="AL319"/>
          <cell r="AO319"/>
          <cell r="AP319"/>
          <cell r="AQ319"/>
          <cell r="AS319">
            <v>18380</v>
          </cell>
          <cell r="AT319">
            <v>44046</v>
          </cell>
          <cell r="AU319">
            <v>44410</v>
          </cell>
          <cell r="AV319" t="str">
            <v>MSP with PNZ and PSZ</v>
          </cell>
          <cell r="AW319">
            <v>44043</v>
          </cell>
          <cell r="BC319" t="str">
            <v>ARC0288174 - New MSP</v>
          </cell>
          <cell r="BD319" t="str">
            <v>N</v>
          </cell>
          <cell r="BF319" t="str">
            <v>N</v>
          </cell>
          <cell r="BG319" t="str">
            <v>Sub 2</v>
          </cell>
          <cell r="BH319" t="str">
            <v>kcarstairs@ucsd.edu</v>
          </cell>
          <cell r="BJ319">
            <v>1</v>
          </cell>
          <cell r="BK319">
            <v>31100</v>
          </cell>
          <cell r="BL319">
            <v>44.013409961685824</v>
          </cell>
          <cell r="BM319">
            <v>0</v>
          </cell>
          <cell r="BN319">
            <v>0</v>
          </cell>
          <cell r="BO319">
            <v>0</v>
          </cell>
        </row>
        <row r="320">
          <cell r="A320">
            <v>2021</v>
          </cell>
          <cell r="B320">
            <v>311</v>
          </cell>
          <cell r="C320" t="str">
            <v>Peds</v>
          </cell>
          <cell r="D320" t="str">
            <v>EmMed</v>
          </cell>
          <cell r="F320" t="str">
            <v>Colston</v>
          </cell>
          <cell r="G320" t="str">
            <v>MSP</v>
          </cell>
          <cell r="H320" t="str">
            <v>Active</v>
          </cell>
          <cell r="I320">
            <v>10372946</v>
          </cell>
          <cell r="J320" t="e">
            <v>#N/A</v>
          </cell>
          <cell r="K320" t="str">
            <v>Mandeville, Katherine Ann</v>
          </cell>
          <cell r="L320" t="str">
            <v>Mandeville</v>
          </cell>
          <cell r="M320" t="str">
            <v>Katherine Ann</v>
          </cell>
          <cell r="N320">
            <v>44013</v>
          </cell>
          <cell r="O320">
            <v>44377</v>
          </cell>
          <cell r="P320" t="str">
            <v>0770</v>
          </cell>
          <cell r="Q320" t="str">
            <v>MSP</v>
          </cell>
          <cell r="R320">
            <v>40655303</v>
          </cell>
          <cell r="S320" t="e">
            <v>#REF!</v>
          </cell>
          <cell r="T320" t="str">
            <v/>
          </cell>
          <cell r="U320" t="str">
            <v>NA</v>
          </cell>
          <cell r="W320">
            <v>187471</v>
          </cell>
          <cell r="X320">
            <v>0.8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187471</v>
          </cell>
          <cell r="AD320">
            <v>28537</v>
          </cell>
          <cell r="AE320">
            <v>0</v>
          </cell>
          <cell r="AF320">
            <v>216008</v>
          </cell>
          <cell r="AG320">
            <v>216008</v>
          </cell>
          <cell r="AH320">
            <v>0.8</v>
          </cell>
          <cell r="AI320">
            <v>172806.40000000002</v>
          </cell>
          <cell r="AJ320">
            <v>0</v>
          </cell>
          <cell r="AK320"/>
          <cell r="AL320"/>
          <cell r="AO320"/>
          <cell r="AP320"/>
          <cell r="AQ320"/>
          <cell r="AS320">
            <v>172806.39999999999</v>
          </cell>
          <cell r="AT320">
            <v>44013</v>
          </cell>
          <cell r="AU320">
            <v>44377</v>
          </cell>
          <cell r="AV320" t="str">
            <v>MSP with PNZ and PSZ</v>
          </cell>
          <cell r="AW320">
            <v>43994</v>
          </cell>
          <cell r="BC320" t="str">
            <v>ARC0273402 - Renewal</v>
          </cell>
          <cell r="BD320" t="str">
            <v>D</v>
          </cell>
          <cell r="BF320" t="str">
            <v>N</v>
          </cell>
          <cell r="BG320"/>
          <cell r="BH320" t="str">
            <v>kmandeville@ucsd.edu</v>
          </cell>
          <cell r="BJ320">
            <v>1</v>
          </cell>
          <cell r="BK320">
            <v>31100</v>
          </cell>
          <cell r="BL320">
            <v>89.78496168582376</v>
          </cell>
          <cell r="BM320">
            <v>13.667145593869732</v>
          </cell>
          <cell r="BO320"/>
        </row>
        <row r="321">
          <cell r="A321">
            <v>2021</v>
          </cell>
          <cell r="B321">
            <v>311</v>
          </cell>
          <cell r="C321" t="str">
            <v>Peds</v>
          </cell>
          <cell r="D321" t="str">
            <v>EmMed</v>
          </cell>
          <cell r="F321" t="str">
            <v>Colston</v>
          </cell>
          <cell r="G321" t="str">
            <v>MSP</v>
          </cell>
          <cell r="H321" t="str">
            <v>Active</v>
          </cell>
          <cell r="I321">
            <v>10373086</v>
          </cell>
          <cell r="J321" t="e">
            <v>#N/A</v>
          </cell>
          <cell r="K321" t="str">
            <v>Do, Stephanie Thuy</v>
          </cell>
          <cell r="L321" t="str">
            <v>Do</v>
          </cell>
          <cell r="M321" t="str">
            <v>Stephanie Thuy</v>
          </cell>
          <cell r="N321">
            <v>44013</v>
          </cell>
          <cell r="O321">
            <v>44377</v>
          </cell>
          <cell r="P321" t="str">
            <v>0771</v>
          </cell>
          <cell r="Q321" t="str">
            <v>MSP</v>
          </cell>
          <cell r="R321">
            <v>40647311</v>
          </cell>
          <cell r="S321" t="e">
            <v>#REF!</v>
          </cell>
          <cell r="T321" t="str">
            <v/>
          </cell>
          <cell r="U321" t="str">
            <v>NA</v>
          </cell>
          <cell r="W321">
            <v>137510</v>
          </cell>
          <cell r="X321">
            <v>0.75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137510</v>
          </cell>
          <cell r="AD321">
            <v>58934</v>
          </cell>
          <cell r="AE321">
            <v>0</v>
          </cell>
          <cell r="AF321">
            <v>196444</v>
          </cell>
          <cell r="AG321">
            <v>196444</v>
          </cell>
          <cell r="AH321">
            <v>0.75</v>
          </cell>
          <cell r="AI321">
            <v>147333</v>
          </cell>
          <cell r="AJ321">
            <v>0</v>
          </cell>
          <cell r="AK321"/>
          <cell r="AL321"/>
          <cell r="AO321"/>
          <cell r="AP321"/>
          <cell r="AQ321"/>
          <cell r="AS321">
            <v>147333</v>
          </cell>
          <cell r="AT321">
            <v>44013</v>
          </cell>
          <cell r="AU321">
            <v>44377</v>
          </cell>
          <cell r="AV321" t="str">
            <v>MSP with PNZ and PSZ</v>
          </cell>
          <cell r="AW321">
            <v>43994</v>
          </cell>
          <cell r="BC321" t="str">
            <v>ARC0273467 - Renewal</v>
          </cell>
          <cell r="BD321" t="str">
            <v>D</v>
          </cell>
          <cell r="BF321" t="str">
            <v>N</v>
          </cell>
          <cell r="BG321"/>
          <cell r="BH321" t="str">
            <v>stdo@ucsd.edu</v>
          </cell>
          <cell r="BJ321">
            <v>0</v>
          </cell>
          <cell r="BK321">
            <v>31100</v>
          </cell>
          <cell r="BL321">
            <v>65.857279693486589</v>
          </cell>
          <cell r="BM321">
            <v>28.225095785440612</v>
          </cell>
          <cell r="BO321"/>
        </row>
        <row r="322">
          <cell r="A322">
            <v>2021</v>
          </cell>
          <cell r="B322">
            <v>311</v>
          </cell>
          <cell r="C322" t="str">
            <v>Peds</v>
          </cell>
          <cell r="D322" t="str">
            <v>EmMed</v>
          </cell>
          <cell r="F322" t="str">
            <v>Colston</v>
          </cell>
          <cell r="G322" t="str">
            <v>MSP</v>
          </cell>
          <cell r="H322" t="str">
            <v>Active</v>
          </cell>
          <cell r="I322">
            <v>10373501</v>
          </cell>
          <cell r="J322" t="e">
            <v>#N/A</v>
          </cell>
          <cell r="K322" t="str">
            <v>Bellomo, Thomas</v>
          </cell>
          <cell r="L322" t="str">
            <v>Bellomo</v>
          </cell>
          <cell r="M322" t="str">
            <v>Thomas</v>
          </cell>
          <cell r="N322">
            <v>44013</v>
          </cell>
          <cell r="O322">
            <v>44377</v>
          </cell>
          <cell r="P322" t="str">
            <v>0771</v>
          </cell>
          <cell r="Q322" t="str">
            <v>MSP</v>
          </cell>
          <cell r="R322">
            <v>40655473</v>
          </cell>
          <cell r="S322" t="e">
            <v>#REF!</v>
          </cell>
          <cell r="T322" t="str">
            <v/>
          </cell>
          <cell r="U322" t="str">
            <v>NA</v>
          </cell>
          <cell r="W322">
            <v>125909</v>
          </cell>
          <cell r="X322">
            <v>0.5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125909</v>
          </cell>
          <cell r="AD322">
            <v>38591</v>
          </cell>
          <cell r="AE322">
            <v>0</v>
          </cell>
          <cell r="AF322">
            <v>164500</v>
          </cell>
          <cell r="AG322">
            <v>164500</v>
          </cell>
          <cell r="AH322">
            <v>0.5</v>
          </cell>
          <cell r="AI322">
            <v>82250</v>
          </cell>
          <cell r="AJ322">
            <v>0</v>
          </cell>
          <cell r="AK322"/>
          <cell r="AL322"/>
          <cell r="AO322"/>
          <cell r="AP322"/>
          <cell r="AQ322"/>
          <cell r="AS322">
            <v>82250</v>
          </cell>
          <cell r="AT322">
            <v>44013</v>
          </cell>
          <cell r="AU322">
            <v>44377</v>
          </cell>
          <cell r="AV322" t="str">
            <v>MSP with PNZ and PSZ</v>
          </cell>
          <cell r="AW322">
            <v>43999</v>
          </cell>
          <cell r="AX322" t="str">
            <v>Colston, S.</v>
          </cell>
          <cell r="BC322" t="str">
            <v>ARC0273433 - Renewal</v>
          </cell>
          <cell r="BD322" t="str">
            <v>D</v>
          </cell>
          <cell r="BF322" t="str">
            <v>N</v>
          </cell>
          <cell r="BG322"/>
          <cell r="BH322" t="str">
            <v>tbellomo@ucsd.edu</v>
          </cell>
          <cell r="BI322" t="str">
            <v>Rady's</v>
          </cell>
          <cell r="BJ322">
            <v>1</v>
          </cell>
          <cell r="BK322">
            <v>31100</v>
          </cell>
          <cell r="BL322">
            <v>60.30124521072797</v>
          </cell>
          <cell r="BM322">
            <v>18.482279693486589</v>
          </cell>
          <cell r="BO322"/>
        </row>
        <row r="323">
          <cell r="A323">
            <v>2021</v>
          </cell>
          <cell r="B323">
            <v>311</v>
          </cell>
          <cell r="C323" t="str">
            <v>Peds</v>
          </cell>
          <cell r="D323" t="str">
            <v>EmMed</v>
          </cell>
          <cell r="F323" t="str">
            <v>Colston</v>
          </cell>
          <cell r="G323" t="str">
            <v>MSP</v>
          </cell>
          <cell r="H323" t="str">
            <v>Active</v>
          </cell>
          <cell r="I323">
            <v>10375379</v>
          </cell>
          <cell r="J323" t="e">
            <v>#N/A</v>
          </cell>
          <cell r="K323" t="str">
            <v>Del Re, Angelo</v>
          </cell>
          <cell r="L323" t="str">
            <v>Del Re</v>
          </cell>
          <cell r="M323" t="str">
            <v>Angelo</v>
          </cell>
          <cell r="N323">
            <v>44013</v>
          </cell>
          <cell r="O323">
            <v>44377</v>
          </cell>
          <cell r="P323" t="str">
            <v>0771</v>
          </cell>
          <cell r="Q323" t="str">
            <v>MSP</v>
          </cell>
          <cell r="R323">
            <v>40650710</v>
          </cell>
          <cell r="S323" t="e">
            <v>#REF!</v>
          </cell>
          <cell r="T323" t="str">
            <v/>
          </cell>
          <cell r="U323" t="str">
            <v>NA</v>
          </cell>
          <cell r="W323">
            <v>114800</v>
          </cell>
          <cell r="X323">
            <v>0.43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114800</v>
          </cell>
          <cell r="AD323">
            <v>35140</v>
          </cell>
          <cell r="AE323">
            <v>0</v>
          </cell>
          <cell r="AF323">
            <v>149940</v>
          </cell>
          <cell r="AG323">
            <v>149940</v>
          </cell>
          <cell r="AH323">
            <v>0.43</v>
          </cell>
          <cell r="AI323">
            <v>64474.2</v>
          </cell>
          <cell r="AJ323">
            <v>0</v>
          </cell>
          <cell r="AK323"/>
          <cell r="AL323"/>
          <cell r="AO323"/>
          <cell r="AP323"/>
          <cell r="AQ323"/>
          <cell r="AS323">
            <v>64474.2</v>
          </cell>
          <cell r="AT323">
            <v>44013</v>
          </cell>
          <cell r="AU323">
            <v>44377</v>
          </cell>
          <cell r="AV323" t="str">
            <v>MSP with PNZ and PSZ</v>
          </cell>
          <cell r="AW323">
            <v>43999</v>
          </cell>
          <cell r="AX323" t="str">
            <v>Colston, S.</v>
          </cell>
          <cell r="BC323" t="str">
            <v>ARC0273418 -</v>
          </cell>
          <cell r="BD323" t="str">
            <v>D</v>
          </cell>
          <cell r="BF323" t="str">
            <v>N</v>
          </cell>
          <cell r="BG323" t="str">
            <v>Sub 2</v>
          </cell>
          <cell r="BH323" t="str">
            <v>adelre@ucsd.edu</v>
          </cell>
          <cell r="BJ323">
            <v>1</v>
          </cell>
          <cell r="BK323">
            <v>31100</v>
          </cell>
          <cell r="BL323">
            <v>54.980842911877396</v>
          </cell>
          <cell r="BM323">
            <v>16.829501915708811</v>
          </cell>
          <cell r="BN323">
            <v>0</v>
          </cell>
          <cell r="BO323">
            <v>0</v>
          </cell>
        </row>
        <row r="324">
          <cell r="A324">
            <v>2021</v>
          </cell>
          <cell r="B324">
            <v>311</v>
          </cell>
          <cell r="C324" t="str">
            <v>Peds</v>
          </cell>
          <cell r="D324" t="str">
            <v>EmMed</v>
          </cell>
          <cell r="F324" t="str">
            <v>Colston</v>
          </cell>
          <cell r="G324" t="str">
            <v>MSP</v>
          </cell>
          <cell r="H324" t="str">
            <v>Active</v>
          </cell>
          <cell r="I324">
            <v>10375460</v>
          </cell>
          <cell r="J324" t="e">
            <v>#N/A</v>
          </cell>
          <cell r="K324" t="str">
            <v>Ghafouri, Nazli</v>
          </cell>
          <cell r="L324" t="str">
            <v>Ghafouri</v>
          </cell>
          <cell r="M324" t="str">
            <v>Nazli</v>
          </cell>
          <cell r="N324">
            <v>43934</v>
          </cell>
          <cell r="O324">
            <v>44255</v>
          </cell>
          <cell r="P324" t="str">
            <v>0771</v>
          </cell>
          <cell r="Q324" t="str">
            <v>MSP</v>
          </cell>
          <cell r="R324">
            <v>40653260</v>
          </cell>
          <cell r="S324" t="e">
            <v>#REF!</v>
          </cell>
          <cell r="T324" t="str">
            <v/>
          </cell>
          <cell r="U324" t="str">
            <v>NA</v>
          </cell>
          <cell r="W324">
            <v>149941</v>
          </cell>
          <cell r="X324">
            <v>0.68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149941</v>
          </cell>
          <cell r="AD324">
            <v>64260</v>
          </cell>
          <cell r="AE324">
            <v>0</v>
          </cell>
          <cell r="AF324">
            <v>214201</v>
          </cell>
          <cell r="AG324">
            <v>214201</v>
          </cell>
          <cell r="AH324">
            <v>0.68</v>
          </cell>
          <cell r="AI324">
            <v>145656.68000000002</v>
          </cell>
          <cell r="AJ324">
            <v>0</v>
          </cell>
          <cell r="AK324"/>
          <cell r="AL324"/>
          <cell r="AO324"/>
          <cell r="AP324"/>
          <cell r="AQ324"/>
          <cell r="AS324">
            <v>145656.68</v>
          </cell>
          <cell r="AT324">
            <v>43891</v>
          </cell>
          <cell r="AU324">
            <v>44255</v>
          </cell>
          <cell r="AV324" t="str">
            <v>MSP with PNZ and PSZ</v>
          </cell>
          <cell r="AW324"/>
          <cell r="BC324" t="str">
            <v>ARC0280745 - MSP Revision</v>
          </cell>
          <cell r="BD324" t="str">
            <v>N</v>
          </cell>
          <cell r="BF324" t="str">
            <v>Y</v>
          </cell>
          <cell r="BG324"/>
          <cell r="BH324" t="str">
            <v>nghafouri@health.ucsd.edu</v>
          </cell>
          <cell r="BJ324">
            <v>1</v>
          </cell>
          <cell r="BK324">
            <v>31120</v>
          </cell>
          <cell r="BL324">
            <v>71.810823754789268</v>
          </cell>
          <cell r="BM324">
            <v>30.775862068965516</v>
          </cell>
          <cell r="BO324"/>
        </row>
        <row r="325">
          <cell r="A325">
            <v>2022</v>
          </cell>
          <cell r="B325">
            <v>311</v>
          </cell>
          <cell r="C325" t="str">
            <v>Peds</v>
          </cell>
          <cell r="D325" t="str">
            <v>EmMed</v>
          </cell>
          <cell r="F325" t="str">
            <v>Colston</v>
          </cell>
          <cell r="G325" t="str">
            <v>MSP</v>
          </cell>
          <cell r="I325">
            <v>10437198</v>
          </cell>
          <cell r="J325" t="e">
            <v>#N/A</v>
          </cell>
          <cell r="K325" t="str">
            <v>Laub, Natalie</v>
          </cell>
          <cell r="L325" t="str">
            <v>Laub</v>
          </cell>
          <cell r="M325" t="str">
            <v>Natalie</v>
          </cell>
          <cell r="N325">
            <v>44039</v>
          </cell>
          <cell r="O325">
            <v>44403</v>
          </cell>
          <cell r="P325" t="str">
            <v>0771</v>
          </cell>
          <cell r="Q325" t="str">
            <v>MSP</v>
          </cell>
          <cell r="R325">
            <v>40718373</v>
          </cell>
          <cell r="S325" t="e">
            <v>#REF!</v>
          </cell>
          <cell r="T325" t="str">
            <v/>
          </cell>
          <cell r="U325" t="str">
            <v>NA</v>
          </cell>
          <cell r="W325">
            <v>129500</v>
          </cell>
          <cell r="X325">
            <v>1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129500</v>
          </cell>
          <cell r="AD325">
            <v>55500</v>
          </cell>
          <cell r="AE325">
            <v>0</v>
          </cell>
          <cell r="AF325">
            <v>185000</v>
          </cell>
          <cell r="AG325">
            <v>185000</v>
          </cell>
          <cell r="AH325">
            <v>1</v>
          </cell>
          <cell r="AI325">
            <v>185000</v>
          </cell>
          <cell r="AJ325">
            <v>0</v>
          </cell>
          <cell r="AK325"/>
          <cell r="AL325"/>
          <cell r="AO325"/>
          <cell r="AP325"/>
          <cell r="AQ325"/>
          <cell r="AS325">
            <v>185000</v>
          </cell>
          <cell r="AT325">
            <v>44039</v>
          </cell>
          <cell r="AU325">
            <v>44403</v>
          </cell>
          <cell r="AV325" t="str">
            <v>MSP with PNZ and PSZ</v>
          </cell>
          <cell r="AW325">
            <v>44001</v>
          </cell>
          <cell r="BC325" t="str">
            <v>ARC0285626 - New MSP</v>
          </cell>
          <cell r="BD325" t="str">
            <v>N</v>
          </cell>
          <cell r="BF325" t="str">
            <v>Y</v>
          </cell>
          <cell r="BG325"/>
          <cell r="BH325" t="str">
            <v>nstavas@gmail.com</v>
          </cell>
          <cell r="BJ325">
            <v>0</v>
          </cell>
          <cell r="BL325">
            <v>62.021072796934867</v>
          </cell>
          <cell r="BM325">
            <v>26.580459770114942</v>
          </cell>
          <cell r="BO325"/>
        </row>
        <row r="326">
          <cell r="A326">
            <v>2022</v>
          </cell>
          <cell r="B326">
            <v>311</v>
          </cell>
          <cell r="C326" t="str">
            <v>Peds</v>
          </cell>
          <cell r="D326" t="str">
            <v>EmMed</v>
          </cell>
          <cell r="F326" t="str">
            <v>Colston</v>
          </cell>
          <cell r="G326" t="str">
            <v>MSP</v>
          </cell>
          <cell r="I326">
            <v>10456773</v>
          </cell>
          <cell r="J326" t="e">
            <v>#N/A</v>
          </cell>
          <cell r="K326" t="str">
            <v>Gorham, Laura</v>
          </cell>
          <cell r="L326" t="str">
            <v>Gorham</v>
          </cell>
          <cell r="M326" t="str">
            <v>Laura</v>
          </cell>
          <cell r="N326">
            <v>44105</v>
          </cell>
          <cell r="O326">
            <v>44469</v>
          </cell>
          <cell r="P326" t="str">
            <v>0772</v>
          </cell>
          <cell r="Q326" t="str">
            <v>MSP</v>
          </cell>
          <cell r="R326">
            <v>40752168</v>
          </cell>
          <cell r="S326" t="e">
            <v>#REF!</v>
          </cell>
          <cell r="T326" t="str">
            <v/>
          </cell>
          <cell r="U326" t="str">
            <v>NA</v>
          </cell>
          <cell r="W326">
            <v>91900</v>
          </cell>
          <cell r="X326">
            <v>0.2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91900</v>
          </cell>
          <cell r="AD326">
            <v>0</v>
          </cell>
          <cell r="AE326">
            <v>0</v>
          </cell>
          <cell r="AF326">
            <v>91900</v>
          </cell>
          <cell r="AG326">
            <v>91900</v>
          </cell>
          <cell r="AH326">
            <v>0.2</v>
          </cell>
          <cell r="AI326">
            <v>18380</v>
          </cell>
          <cell r="AJ326">
            <v>0</v>
          </cell>
          <cell r="AK326"/>
          <cell r="AL326"/>
          <cell r="AO326"/>
          <cell r="AP326"/>
          <cell r="AQ326"/>
          <cell r="AS326">
            <v>18380</v>
          </cell>
          <cell r="AT326">
            <v>44105</v>
          </cell>
          <cell r="AU326">
            <v>44469</v>
          </cell>
          <cell r="AV326" t="str">
            <v>MSP with PSZ only</v>
          </cell>
          <cell r="AW326"/>
          <cell r="BC326" t="str">
            <v>ARC0290900 - New MSP</v>
          </cell>
          <cell r="BD326" t="str">
            <v>N</v>
          </cell>
          <cell r="BF326" t="str">
            <v>Y</v>
          </cell>
          <cell r="BG326" t="str">
            <v>Sub 2</v>
          </cell>
          <cell r="BH326" t="str">
            <v>lgorham@ucsd.edu</v>
          </cell>
          <cell r="BJ326">
            <v>0</v>
          </cell>
          <cell r="BL326">
            <v>44.013409961685824</v>
          </cell>
          <cell r="BM326">
            <v>0</v>
          </cell>
          <cell r="BN326">
            <v>0</v>
          </cell>
          <cell r="BO326">
            <v>0</v>
          </cell>
        </row>
        <row r="327">
          <cell r="A327">
            <v>2022</v>
          </cell>
          <cell r="B327">
            <v>311</v>
          </cell>
          <cell r="C327" t="str">
            <v>Peds</v>
          </cell>
          <cell r="D327" t="str">
            <v>EmMed</v>
          </cell>
          <cell r="F327" t="str">
            <v>Colston</v>
          </cell>
          <cell r="G327" t="str">
            <v>MSP</v>
          </cell>
          <cell r="I327">
            <v>10456815</v>
          </cell>
          <cell r="J327" t="e">
            <v>#N/A</v>
          </cell>
          <cell r="K327" t="str">
            <v>Zhan, Yan</v>
          </cell>
          <cell r="L327" t="str">
            <v>Zhan</v>
          </cell>
          <cell r="M327" t="str">
            <v>Yan</v>
          </cell>
          <cell r="N327">
            <v>44105</v>
          </cell>
          <cell r="O327">
            <v>44469</v>
          </cell>
          <cell r="P327" t="str">
            <v>0771</v>
          </cell>
          <cell r="Q327" t="str">
            <v>MSP</v>
          </cell>
          <cell r="R327">
            <v>40750478</v>
          </cell>
          <cell r="S327" t="e">
            <v>#REF!</v>
          </cell>
          <cell r="T327" t="str">
            <v/>
          </cell>
          <cell r="U327" t="str">
            <v>NA</v>
          </cell>
          <cell r="W327">
            <v>136393</v>
          </cell>
          <cell r="X327">
            <v>0.51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136393</v>
          </cell>
          <cell r="AD327">
            <v>58454</v>
          </cell>
          <cell r="AE327">
            <v>0</v>
          </cell>
          <cell r="AF327">
            <v>194847</v>
          </cell>
          <cell r="AG327">
            <v>194847</v>
          </cell>
          <cell r="AH327">
            <v>0.51</v>
          </cell>
          <cell r="AI327">
            <v>99371.97</v>
          </cell>
          <cell r="AJ327">
            <v>0</v>
          </cell>
          <cell r="AK327"/>
          <cell r="AL327"/>
          <cell r="AO327"/>
          <cell r="AP327"/>
          <cell r="AQ327"/>
          <cell r="AS327">
            <v>99371.97</v>
          </cell>
          <cell r="AT327">
            <v>44105</v>
          </cell>
          <cell r="AU327">
            <v>44469</v>
          </cell>
          <cell r="AV327" t="str">
            <v>MSP with PNZ and PSZ</v>
          </cell>
          <cell r="AW327"/>
          <cell r="BC327" t="str">
            <v>ARC0290627 - New MSP</v>
          </cell>
          <cell r="BD327" t="str">
            <v>Y</v>
          </cell>
          <cell r="BF327" t="str">
            <v>Y</v>
          </cell>
          <cell r="BG327"/>
          <cell r="BH327" t="str">
            <v>yzhan@ucsd.edu</v>
          </cell>
          <cell r="BJ327">
            <v>0</v>
          </cell>
          <cell r="BL327">
            <v>65.32231800766283</v>
          </cell>
          <cell r="BM327">
            <v>27.995210727969347</v>
          </cell>
          <cell r="BO327"/>
        </row>
        <row r="328">
          <cell r="A328">
            <v>2022</v>
          </cell>
          <cell r="B328">
            <v>311</v>
          </cell>
          <cell r="C328" t="str">
            <v>Peds</v>
          </cell>
          <cell r="D328" t="str">
            <v>EmMed</v>
          </cell>
          <cell r="F328" t="str">
            <v>Colston</v>
          </cell>
          <cell r="G328" t="str">
            <v>MSP</v>
          </cell>
          <cell r="I328">
            <v>10456822</v>
          </cell>
          <cell r="J328" t="e">
            <v>#N/A</v>
          </cell>
          <cell r="K328" t="str">
            <v>Mesiwala, Adnan</v>
          </cell>
          <cell r="L328" t="str">
            <v>Mesiwala</v>
          </cell>
          <cell r="M328" t="str">
            <v>Adnan</v>
          </cell>
          <cell r="N328">
            <v>44105</v>
          </cell>
          <cell r="O328">
            <v>44469</v>
          </cell>
          <cell r="P328" t="str">
            <v>0771</v>
          </cell>
          <cell r="Q328" t="str">
            <v>MSP</v>
          </cell>
          <cell r="R328">
            <v>40752141</v>
          </cell>
          <cell r="S328" t="e">
            <v>#REF!</v>
          </cell>
          <cell r="T328" t="str">
            <v/>
          </cell>
          <cell r="U328" t="str">
            <v>NA</v>
          </cell>
          <cell r="W328">
            <v>136393</v>
          </cell>
          <cell r="X328">
            <v>0.51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136393</v>
          </cell>
          <cell r="AD328">
            <v>58454</v>
          </cell>
          <cell r="AE328">
            <v>0</v>
          </cell>
          <cell r="AF328">
            <v>194847</v>
          </cell>
          <cell r="AG328">
            <v>194847</v>
          </cell>
          <cell r="AH328">
            <v>0.51</v>
          </cell>
          <cell r="AI328">
            <v>99371.97</v>
          </cell>
          <cell r="AJ328">
            <v>0</v>
          </cell>
          <cell r="AK328"/>
          <cell r="AL328"/>
          <cell r="AO328"/>
          <cell r="AP328"/>
          <cell r="AQ328"/>
          <cell r="AS328">
            <v>99371.97</v>
          </cell>
          <cell r="AT328">
            <v>44105</v>
          </cell>
          <cell r="AU328">
            <v>44469</v>
          </cell>
          <cell r="AV328" t="str">
            <v>MSP with PNZ and PSZ</v>
          </cell>
          <cell r="AW328"/>
          <cell r="BC328" t="str">
            <v>ARC0290888 - New MSP</v>
          </cell>
          <cell r="BD328" t="str">
            <v>Y</v>
          </cell>
          <cell r="BF328" t="str">
            <v>Y</v>
          </cell>
          <cell r="BG328"/>
          <cell r="BH328" t="str">
            <v>amesiwala@ucsd.edu</v>
          </cell>
          <cell r="BJ328">
            <v>0</v>
          </cell>
          <cell r="BL328">
            <v>65.32231800766283</v>
          </cell>
          <cell r="BM328">
            <v>27.995210727969347</v>
          </cell>
          <cell r="BO328"/>
        </row>
        <row r="329">
          <cell r="A329">
            <v>2021</v>
          </cell>
          <cell r="B329">
            <v>311</v>
          </cell>
          <cell r="C329" t="str">
            <v>Peds</v>
          </cell>
          <cell r="D329" t="str">
            <v>Endoc</v>
          </cell>
          <cell r="F329" t="str">
            <v>Colston</v>
          </cell>
          <cell r="G329" t="str">
            <v>MSP</v>
          </cell>
          <cell r="H329" t="str">
            <v>Active</v>
          </cell>
          <cell r="I329">
            <v>10364519</v>
          </cell>
          <cell r="J329" t="e">
            <v>#N/A</v>
          </cell>
          <cell r="K329" t="str">
            <v>Phillips, Susan</v>
          </cell>
          <cell r="L329" t="str">
            <v>Phillips</v>
          </cell>
          <cell r="M329" t="str">
            <v>Susan</v>
          </cell>
          <cell r="N329">
            <v>44013</v>
          </cell>
          <cell r="O329">
            <v>44377</v>
          </cell>
          <cell r="P329" t="str">
            <v>0770</v>
          </cell>
          <cell r="Q329" t="str">
            <v>MSP</v>
          </cell>
          <cell r="R329">
            <v>40657461</v>
          </cell>
          <cell r="S329" t="e">
            <v>#REF!</v>
          </cell>
          <cell r="T329" t="str">
            <v/>
          </cell>
          <cell r="U329" t="str">
            <v>NA</v>
          </cell>
          <cell r="W329">
            <v>154611</v>
          </cell>
          <cell r="X329">
            <v>1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154611</v>
          </cell>
          <cell r="AD329">
            <v>35389</v>
          </cell>
          <cell r="AE329">
            <v>0</v>
          </cell>
          <cell r="AF329">
            <v>190000</v>
          </cell>
          <cell r="AG329">
            <v>190000</v>
          </cell>
          <cell r="AH329">
            <v>1</v>
          </cell>
          <cell r="AI329">
            <v>190000</v>
          </cell>
          <cell r="AJ329">
            <v>0</v>
          </cell>
          <cell r="AK329"/>
          <cell r="AL329"/>
          <cell r="AO329"/>
          <cell r="AP329"/>
          <cell r="AQ329"/>
          <cell r="AS329">
            <v>190000</v>
          </cell>
          <cell r="AT329">
            <v>44013</v>
          </cell>
          <cell r="AU329">
            <v>44377</v>
          </cell>
          <cell r="AV329" t="str">
            <v>MSP with PNZ and PSZ</v>
          </cell>
          <cell r="AW329">
            <v>43920</v>
          </cell>
          <cell r="AX329" t="str">
            <v>Taylor, J.</v>
          </cell>
          <cell r="BC329" t="str">
            <v>msp renewal  -   ARC0273420</v>
          </cell>
          <cell r="BD329" t="str">
            <v>M</v>
          </cell>
          <cell r="BF329" t="str">
            <v>N</v>
          </cell>
          <cell r="BG329"/>
          <cell r="BH329" t="str">
            <v>saphillips@ucsd.edu</v>
          </cell>
          <cell r="BI329" t="str">
            <v>Rady's - Endocrin</v>
          </cell>
          <cell r="BJ329">
            <v>1</v>
          </cell>
          <cell r="BK329">
            <v>31100</v>
          </cell>
          <cell r="BL329">
            <v>74.047413793103445</v>
          </cell>
          <cell r="BM329">
            <v>16.94875478927203</v>
          </cell>
          <cell r="BO329"/>
        </row>
        <row r="330">
          <cell r="A330">
            <v>2021</v>
          </cell>
          <cell r="B330">
            <v>311</v>
          </cell>
          <cell r="C330" t="str">
            <v>Peds</v>
          </cell>
          <cell r="D330" t="str">
            <v>Endoc</v>
          </cell>
          <cell r="F330" t="str">
            <v>Colston</v>
          </cell>
          <cell r="G330" t="str">
            <v>MSP</v>
          </cell>
          <cell r="H330" t="str">
            <v>Active</v>
          </cell>
          <cell r="I330">
            <v>10364635</v>
          </cell>
          <cell r="J330" t="e">
            <v>#N/A</v>
          </cell>
          <cell r="K330" t="str">
            <v>Rivera Vega, Michelle Yarelis</v>
          </cell>
          <cell r="L330" t="str">
            <v>Rivera Vega</v>
          </cell>
          <cell r="M330" t="str">
            <v>Michelle</v>
          </cell>
          <cell r="N330">
            <v>43878</v>
          </cell>
          <cell r="O330">
            <v>44243</v>
          </cell>
          <cell r="P330" t="str">
            <v>0771</v>
          </cell>
          <cell r="Q330" t="str">
            <v>MSP</v>
          </cell>
          <cell r="R330">
            <v>40658883</v>
          </cell>
          <cell r="S330" t="e">
            <v>#REF!</v>
          </cell>
          <cell r="T330" t="str">
            <v/>
          </cell>
          <cell r="U330" t="str">
            <v>NA</v>
          </cell>
          <cell r="W330">
            <v>115500</v>
          </cell>
          <cell r="X330">
            <v>1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115500</v>
          </cell>
          <cell r="AD330">
            <v>49500</v>
          </cell>
          <cell r="AE330">
            <v>0</v>
          </cell>
          <cell r="AF330">
            <v>165000</v>
          </cell>
          <cell r="AG330">
            <v>165000</v>
          </cell>
          <cell r="AH330">
            <v>1</v>
          </cell>
          <cell r="AI330">
            <v>165000</v>
          </cell>
          <cell r="AJ330">
            <v>0</v>
          </cell>
          <cell r="AK330"/>
          <cell r="AL330"/>
          <cell r="AO330"/>
          <cell r="AP330"/>
          <cell r="AQ330"/>
          <cell r="AS330">
            <v>165000</v>
          </cell>
          <cell r="AT330">
            <v>43878</v>
          </cell>
          <cell r="AU330">
            <v>44243</v>
          </cell>
          <cell r="AV330" t="str">
            <v>MSP with PNZ and PSZ</v>
          </cell>
          <cell r="AW330">
            <v>43843</v>
          </cell>
          <cell r="AX330" t="str">
            <v>Taylor, J.</v>
          </cell>
          <cell r="BD330" t="str">
            <v>M</v>
          </cell>
          <cell r="BF330" t="str">
            <v>Y</v>
          </cell>
          <cell r="BG330"/>
          <cell r="BH330" t="str">
            <v>mriveravega@ucsd.edu</v>
          </cell>
          <cell r="BJ330">
            <v>1</v>
          </cell>
          <cell r="BK330">
            <v>31120</v>
          </cell>
          <cell r="BL330">
            <v>55.316091954022987</v>
          </cell>
          <cell r="BM330">
            <v>23.706896551724139</v>
          </cell>
          <cell r="BO330"/>
        </row>
        <row r="331">
          <cell r="A331">
            <v>2021</v>
          </cell>
          <cell r="B331">
            <v>311</v>
          </cell>
          <cell r="C331" t="str">
            <v>Peds</v>
          </cell>
          <cell r="D331" t="str">
            <v>Gastr</v>
          </cell>
          <cell r="F331" t="str">
            <v>Colston</v>
          </cell>
          <cell r="G331" t="str">
            <v>MSP</v>
          </cell>
          <cell r="H331" t="str">
            <v>Active</v>
          </cell>
          <cell r="I331">
            <v>10359087</v>
          </cell>
          <cell r="J331" t="e">
            <v>#N/A</v>
          </cell>
          <cell r="K331" t="str">
            <v>Schwarz, Kathleen Brogan</v>
          </cell>
          <cell r="L331" t="str">
            <v>Schwarz</v>
          </cell>
          <cell r="M331" t="str">
            <v>Kathleen Brogan</v>
          </cell>
          <cell r="N331">
            <v>44136</v>
          </cell>
          <cell r="O331">
            <v>44377</v>
          </cell>
          <cell r="P331" t="str">
            <v>0770</v>
          </cell>
          <cell r="Q331" t="str">
            <v>MSP</v>
          </cell>
          <cell r="R331">
            <v>40646283</v>
          </cell>
          <cell r="S331" t="e">
            <v>#REF!</v>
          </cell>
          <cell r="T331" t="str">
            <v/>
          </cell>
          <cell r="U331" t="str">
            <v>NA</v>
          </cell>
          <cell r="W331">
            <v>143500</v>
          </cell>
          <cell r="X331">
            <v>0.35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143500</v>
          </cell>
          <cell r="AD331">
            <v>54500</v>
          </cell>
          <cell r="AE331">
            <v>0</v>
          </cell>
          <cell r="AF331">
            <v>198000</v>
          </cell>
          <cell r="AG331">
            <v>198000</v>
          </cell>
          <cell r="AH331">
            <v>0.35</v>
          </cell>
          <cell r="AI331">
            <v>69300</v>
          </cell>
          <cell r="AJ331">
            <v>0</v>
          </cell>
          <cell r="AK331"/>
          <cell r="AL331"/>
          <cell r="AO331"/>
          <cell r="AP331"/>
          <cell r="AQ331"/>
          <cell r="AS331">
            <v>69300</v>
          </cell>
          <cell r="AT331">
            <v>44136</v>
          </cell>
          <cell r="AU331">
            <v>44377</v>
          </cell>
          <cell r="AV331" t="str">
            <v>MSP with PNZ and PSZ</v>
          </cell>
          <cell r="AW331">
            <v>44117</v>
          </cell>
          <cell r="AX331" t="str">
            <v>Taylor, J.</v>
          </cell>
          <cell r="BC331" t="str">
            <v>ARC0292444 - Revision</v>
          </cell>
          <cell r="BD331" t="str">
            <v>N</v>
          </cell>
          <cell r="BF331" t="str">
            <v>N</v>
          </cell>
          <cell r="BG331"/>
          <cell r="BH331" t="str">
            <v>kschwarz@ucsd.edu</v>
          </cell>
          <cell r="BJ331">
            <v>1</v>
          </cell>
          <cell r="BK331">
            <v>31100</v>
          </cell>
          <cell r="BL331">
            <v>68.726053639846739</v>
          </cell>
          <cell r="BM331">
            <v>26.101532567049809</v>
          </cell>
          <cell r="BO331"/>
        </row>
        <row r="332">
          <cell r="A332">
            <v>2021</v>
          </cell>
          <cell r="B332">
            <v>311</v>
          </cell>
          <cell r="C332" t="str">
            <v>Peds</v>
          </cell>
          <cell r="D332" t="str">
            <v>Gastr</v>
          </cell>
          <cell r="F332" t="str">
            <v>Colston</v>
          </cell>
          <cell r="G332" t="str">
            <v>MSP</v>
          </cell>
          <cell r="H332" t="str">
            <v>Active</v>
          </cell>
          <cell r="I332">
            <v>10364092</v>
          </cell>
          <cell r="J332" t="e">
            <v>#N/A</v>
          </cell>
          <cell r="K332" t="str">
            <v>Hemperly, Amy Virojanapa</v>
          </cell>
          <cell r="L332" t="str">
            <v>Hemperly</v>
          </cell>
          <cell r="M332" t="str">
            <v>Amy Virojanapa</v>
          </cell>
          <cell r="N332">
            <v>44013</v>
          </cell>
          <cell r="O332">
            <v>44377</v>
          </cell>
          <cell r="P332" t="str">
            <v>0772</v>
          </cell>
          <cell r="Q332" t="str">
            <v>MSP</v>
          </cell>
          <cell r="R332">
            <v>40661341</v>
          </cell>
          <cell r="S332" t="e">
            <v>#REF!</v>
          </cell>
          <cell r="T332" t="str">
            <v/>
          </cell>
          <cell r="U332" t="str">
            <v>NA</v>
          </cell>
          <cell r="W332">
            <v>94500</v>
          </cell>
          <cell r="X332">
            <v>1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94500</v>
          </cell>
          <cell r="AD332">
            <v>40500</v>
          </cell>
          <cell r="AE332">
            <v>0</v>
          </cell>
          <cell r="AF332">
            <v>135000</v>
          </cell>
          <cell r="AG332">
            <v>135000</v>
          </cell>
          <cell r="AH332">
            <v>1</v>
          </cell>
          <cell r="AI332">
            <v>135000</v>
          </cell>
          <cell r="AJ332">
            <v>0</v>
          </cell>
          <cell r="AK332"/>
          <cell r="AL332"/>
          <cell r="AO332"/>
          <cell r="AP332"/>
          <cell r="AQ332"/>
          <cell r="AS332">
            <v>135000</v>
          </cell>
          <cell r="AT332">
            <v>44013</v>
          </cell>
          <cell r="AU332">
            <v>44377</v>
          </cell>
          <cell r="AV332" t="str">
            <v>MSP with PNZ and PSZ</v>
          </cell>
          <cell r="AW332">
            <v>43994</v>
          </cell>
          <cell r="BC332" t="str">
            <v>ARC0273410 - Renewal</v>
          </cell>
          <cell r="BD332" t="str">
            <v>M</v>
          </cell>
          <cell r="BF332" t="str">
            <v>Y</v>
          </cell>
          <cell r="BG332"/>
          <cell r="BH332" t="str">
            <v>avirojanapa@ucsd.edu</v>
          </cell>
          <cell r="BI332" t="str">
            <v>12/2/19-12/30/19 - Maternity Leave (MTE submission not Logged in DB). S-L</v>
          </cell>
          <cell r="BJ332">
            <v>0</v>
          </cell>
          <cell r="BK332">
            <v>31100</v>
          </cell>
          <cell r="BL332">
            <v>45.258620689655174</v>
          </cell>
          <cell r="BM332">
            <v>19.396551724137932</v>
          </cell>
          <cell r="BO332"/>
        </row>
        <row r="333">
          <cell r="A333">
            <v>2022</v>
          </cell>
          <cell r="B333">
            <v>311</v>
          </cell>
          <cell r="C333" t="str">
            <v>Peds</v>
          </cell>
          <cell r="D333" t="str">
            <v>Gastr</v>
          </cell>
          <cell r="F333" t="str">
            <v>Colston</v>
          </cell>
          <cell r="G333" t="str">
            <v>MSP</v>
          </cell>
          <cell r="H333" t="str">
            <v>Active</v>
          </cell>
          <cell r="I333">
            <v>10369598</v>
          </cell>
          <cell r="J333" t="e">
            <v>#N/A</v>
          </cell>
          <cell r="K333" t="str">
            <v>Kooros, Koorosh</v>
          </cell>
          <cell r="L333" t="str">
            <v>Kooros</v>
          </cell>
          <cell r="M333" t="str">
            <v>Koorosh</v>
          </cell>
          <cell r="N333">
            <v>44136</v>
          </cell>
          <cell r="O333">
            <v>44500</v>
          </cell>
          <cell r="P333" t="str">
            <v>0770</v>
          </cell>
          <cell r="Q333" t="str">
            <v>MSP</v>
          </cell>
          <cell r="R333">
            <v>40654216</v>
          </cell>
          <cell r="S333" t="e">
            <v>#REF!</v>
          </cell>
          <cell r="T333" t="str">
            <v/>
          </cell>
          <cell r="U333" t="str">
            <v>NA</v>
          </cell>
          <cell r="W333">
            <v>154524</v>
          </cell>
          <cell r="X333">
            <v>1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154524</v>
          </cell>
          <cell r="AD333">
            <v>50476</v>
          </cell>
          <cell r="AE333">
            <v>0</v>
          </cell>
          <cell r="AF333">
            <v>205000</v>
          </cell>
          <cell r="AG333">
            <v>205000</v>
          </cell>
          <cell r="AH333">
            <v>1</v>
          </cell>
          <cell r="AI333">
            <v>205000</v>
          </cell>
          <cell r="AJ333">
            <v>0</v>
          </cell>
          <cell r="AK333"/>
          <cell r="AL333"/>
          <cell r="AO333"/>
          <cell r="AP333"/>
          <cell r="AQ333"/>
          <cell r="AS333">
            <v>205000</v>
          </cell>
          <cell r="AT333">
            <v>44136</v>
          </cell>
          <cell r="AU333">
            <v>44500</v>
          </cell>
          <cell r="AV333" t="str">
            <v>MSP with PNZ and PSZ</v>
          </cell>
          <cell r="AW333">
            <v>44092</v>
          </cell>
          <cell r="BC333" t="str">
            <v>ARC0286526 - MSP Renewal</v>
          </cell>
          <cell r="BD333" t="str">
            <v>M</v>
          </cell>
          <cell r="BF333" t="str">
            <v>N</v>
          </cell>
          <cell r="BG333"/>
          <cell r="BH333" t="str">
            <v>kkooros@ucsd.edu</v>
          </cell>
          <cell r="BI333" t="str">
            <v>Rady's Gastro</v>
          </cell>
          <cell r="BJ333">
            <v>1</v>
          </cell>
          <cell r="BK333">
            <v>31100</v>
          </cell>
          <cell r="BL333">
            <v>74.005747126436788</v>
          </cell>
          <cell r="BM333">
            <v>24.174329501915707</v>
          </cell>
          <cell r="BO333"/>
        </row>
        <row r="334">
          <cell r="A334">
            <v>2021</v>
          </cell>
          <cell r="B334">
            <v>311</v>
          </cell>
          <cell r="C334" t="str">
            <v>Peds</v>
          </cell>
          <cell r="D334" t="str">
            <v>Gastr</v>
          </cell>
          <cell r="F334" t="str">
            <v>Colston</v>
          </cell>
          <cell r="G334" t="str">
            <v>MSP</v>
          </cell>
          <cell r="H334" t="str">
            <v>Active</v>
          </cell>
          <cell r="I334">
            <v>10369893</v>
          </cell>
          <cell r="J334" t="e">
            <v>#N/A</v>
          </cell>
          <cell r="K334" t="str">
            <v>Behling, Cynthia</v>
          </cell>
          <cell r="L334" t="str">
            <v>Behling</v>
          </cell>
          <cell r="M334" t="str">
            <v>Cynthia</v>
          </cell>
          <cell r="N334">
            <v>44013</v>
          </cell>
          <cell r="O334">
            <v>44377</v>
          </cell>
          <cell r="P334" t="str">
            <v>0771</v>
          </cell>
          <cell r="Q334" t="str">
            <v>MSP</v>
          </cell>
          <cell r="R334">
            <v>40649007</v>
          </cell>
          <cell r="S334" t="e">
            <v>#REF!</v>
          </cell>
          <cell r="T334" t="str">
            <v/>
          </cell>
          <cell r="U334" t="str">
            <v>NA</v>
          </cell>
          <cell r="W334">
            <v>114800</v>
          </cell>
          <cell r="X334">
            <v>0.1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114800</v>
          </cell>
          <cell r="AD334">
            <v>0</v>
          </cell>
          <cell r="AE334">
            <v>0</v>
          </cell>
          <cell r="AF334">
            <v>114800</v>
          </cell>
          <cell r="AG334">
            <v>114800</v>
          </cell>
          <cell r="AH334">
            <v>0.1</v>
          </cell>
          <cell r="AI334">
            <v>11480</v>
          </cell>
          <cell r="AJ334">
            <v>0</v>
          </cell>
          <cell r="AK334"/>
          <cell r="AL334"/>
          <cell r="AO334"/>
          <cell r="AP334"/>
          <cell r="AQ334"/>
          <cell r="AS334">
            <v>11480</v>
          </cell>
          <cell r="AT334">
            <v>44013</v>
          </cell>
          <cell r="AU334">
            <v>44377</v>
          </cell>
          <cell r="AV334" t="str">
            <v>MSP with PNZ and PSZ</v>
          </cell>
          <cell r="AW334">
            <v>44000</v>
          </cell>
          <cell r="BC334" t="str">
            <v>ARC0273322 - Renewal</v>
          </cell>
          <cell r="BD334" t="str">
            <v>N</v>
          </cell>
          <cell r="BF334" t="str">
            <v>N</v>
          </cell>
          <cell r="BG334"/>
          <cell r="BH334" t="str">
            <v>cbehling@ucsd.edu</v>
          </cell>
          <cell r="BJ334">
            <v>0</v>
          </cell>
          <cell r="BK334">
            <v>31121</v>
          </cell>
          <cell r="BL334">
            <v>54.980842911877396</v>
          </cell>
          <cell r="BM334">
            <v>0</v>
          </cell>
          <cell r="BO334"/>
        </row>
        <row r="335">
          <cell r="A335">
            <v>2021</v>
          </cell>
          <cell r="B335">
            <v>311</v>
          </cell>
          <cell r="C335" t="str">
            <v>Peds</v>
          </cell>
          <cell r="D335" t="str">
            <v>Gastr</v>
          </cell>
          <cell r="F335" t="str">
            <v>Colston</v>
          </cell>
          <cell r="G335" t="str">
            <v>MSP</v>
          </cell>
          <cell r="H335" t="str">
            <v>Active</v>
          </cell>
          <cell r="I335">
            <v>10370435</v>
          </cell>
          <cell r="J335" t="e">
            <v>#N/A</v>
          </cell>
          <cell r="K335" t="str">
            <v>Castano, Daniela</v>
          </cell>
          <cell r="L335" t="str">
            <v>Castano</v>
          </cell>
          <cell r="M335" t="str">
            <v>Daniela</v>
          </cell>
          <cell r="N335">
            <v>44013</v>
          </cell>
          <cell r="O335">
            <v>44377</v>
          </cell>
          <cell r="P335" t="str">
            <v>0771</v>
          </cell>
          <cell r="Q335" t="str">
            <v>MSP</v>
          </cell>
          <cell r="R335">
            <v>40649147</v>
          </cell>
          <cell r="S335" t="e">
            <v>#REF!</v>
          </cell>
          <cell r="T335" t="str">
            <v/>
          </cell>
          <cell r="U335" t="str">
            <v>NA</v>
          </cell>
          <cell r="W335">
            <v>118821</v>
          </cell>
          <cell r="X335">
            <v>1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118821</v>
          </cell>
          <cell r="AD335">
            <v>19179</v>
          </cell>
          <cell r="AE335">
            <v>0</v>
          </cell>
          <cell r="AF335">
            <v>138000</v>
          </cell>
          <cell r="AG335">
            <v>138000</v>
          </cell>
          <cell r="AH335">
            <v>1</v>
          </cell>
          <cell r="AI335">
            <v>138000</v>
          </cell>
          <cell r="AJ335">
            <v>0</v>
          </cell>
          <cell r="AK335"/>
          <cell r="AL335"/>
          <cell r="AO335"/>
          <cell r="AP335"/>
          <cell r="AQ335"/>
          <cell r="AS335">
            <v>138000</v>
          </cell>
          <cell r="AT335">
            <v>44013</v>
          </cell>
          <cell r="AU335">
            <v>44377</v>
          </cell>
          <cell r="AV335" t="str">
            <v>MSP with PNZ and PSZ</v>
          </cell>
          <cell r="AW335">
            <v>43920</v>
          </cell>
          <cell r="AX335" t="str">
            <v>Taylor, J.</v>
          </cell>
          <cell r="BD335" t="str">
            <v>M</v>
          </cell>
          <cell r="BF335" t="str">
            <v>N</v>
          </cell>
          <cell r="BG335"/>
          <cell r="BH335" t="str">
            <v>dac125@ucsd.edu</v>
          </cell>
          <cell r="BI335" t="str">
            <v>Rady's Gastro</v>
          </cell>
          <cell r="BJ335">
            <v>1</v>
          </cell>
          <cell r="BK335">
            <v>31100</v>
          </cell>
          <cell r="BL335">
            <v>56.906609195402297</v>
          </cell>
          <cell r="BM335">
            <v>9.1853448275862064</v>
          </cell>
          <cell r="BO335"/>
        </row>
        <row r="336">
          <cell r="A336">
            <v>2021</v>
          </cell>
          <cell r="B336">
            <v>311</v>
          </cell>
          <cell r="C336" t="str">
            <v>Peds</v>
          </cell>
          <cell r="D336" t="str">
            <v>Gastr</v>
          </cell>
          <cell r="F336" t="str">
            <v>Colston</v>
          </cell>
          <cell r="G336" t="str">
            <v>MSP</v>
          </cell>
          <cell r="H336" t="str">
            <v>Active</v>
          </cell>
          <cell r="I336">
            <v>10374913</v>
          </cell>
          <cell r="J336" t="e">
            <v>#N/A</v>
          </cell>
          <cell r="K336" t="str">
            <v>Hom, Xenia</v>
          </cell>
          <cell r="L336" t="str">
            <v>Hom</v>
          </cell>
          <cell r="M336" t="str">
            <v>Xenia</v>
          </cell>
          <cell r="N336">
            <v>44013</v>
          </cell>
          <cell r="O336">
            <v>44377</v>
          </cell>
          <cell r="P336" t="str">
            <v>0771</v>
          </cell>
          <cell r="Q336" t="str">
            <v>MSP</v>
          </cell>
          <cell r="R336">
            <v>40653095</v>
          </cell>
          <cell r="S336" t="e">
            <v>#REF!</v>
          </cell>
          <cell r="T336" t="str">
            <v/>
          </cell>
          <cell r="U336" t="str">
            <v>NA</v>
          </cell>
          <cell r="W336">
            <v>138600</v>
          </cell>
          <cell r="X336">
            <v>0.25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138600</v>
          </cell>
          <cell r="AD336">
            <v>59400</v>
          </cell>
          <cell r="AE336">
            <v>0</v>
          </cell>
          <cell r="AF336">
            <v>198000</v>
          </cell>
          <cell r="AG336">
            <v>198000</v>
          </cell>
          <cell r="AH336">
            <v>0.25</v>
          </cell>
          <cell r="AI336">
            <v>49500</v>
          </cell>
          <cell r="AJ336">
            <v>0</v>
          </cell>
          <cell r="AK336"/>
          <cell r="AL336"/>
          <cell r="AO336"/>
          <cell r="AP336"/>
          <cell r="AQ336"/>
          <cell r="AS336">
            <v>49500</v>
          </cell>
          <cell r="AT336">
            <v>44013</v>
          </cell>
          <cell r="AU336">
            <v>44377</v>
          </cell>
          <cell r="AV336" t="str">
            <v>MSP with PNZ and PSZ</v>
          </cell>
          <cell r="AW336">
            <v>43980</v>
          </cell>
          <cell r="BC336" t="str">
            <v>ARC0273505 - Renewal</v>
          </cell>
          <cell r="BD336" t="str">
            <v>N</v>
          </cell>
          <cell r="BF336" t="str">
            <v>N</v>
          </cell>
          <cell r="BG336"/>
          <cell r="BH336" t="str">
            <v>xhom@ucsd.edu</v>
          </cell>
          <cell r="BJ336">
            <v>1</v>
          </cell>
          <cell r="BK336">
            <v>31100</v>
          </cell>
          <cell r="BL336">
            <v>66.379310344827587</v>
          </cell>
          <cell r="BM336">
            <v>28.448275862068964</v>
          </cell>
          <cell r="BO336"/>
        </row>
        <row r="337">
          <cell r="A337">
            <v>2022</v>
          </cell>
          <cell r="B337">
            <v>311</v>
          </cell>
          <cell r="C337" t="str">
            <v>Peds</v>
          </cell>
          <cell r="D337" t="str">
            <v>Gastr</v>
          </cell>
          <cell r="F337" t="str">
            <v>Colston</v>
          </cell>
          <cell r="G337" t="str">
            <v>MSP</v>
          </cell>
          <cell r="I337">
            <v>10456125</v>
          </cell>
          <cell r="J337" t="e">
            <v>#N/A</v>
          </cell>
          <cell r="K337" t="str">
            <v>Polk, David</v>
          </cell>
          <cell r="L337" t="str">
            <v>Polk</v>
          </cell>
          <cell r="M337" t="str">
            <v>David</v>
          </cell>
          <cell r="N337">
            <v>44105</v>
          </cell>
          <cell r="O337">
            <v>44469</v>
          </cell>
          <cell r="P337" t="str">
            <v>0770</v>
          </cell>
          <cell r="Q337" t="str">
            <v>MSP</v>
          </cell>
          <cell r="R337">
            <v>40750382</v>
          </cell>
          <cell r="S337" t="e">
            <v>#REF!</v>
          </cell>
          <cell r="T337" t="str">
            <v/>
          </cell>
          <cell r="U337" t="str">
            <v>NA</v>
          </cell>
          <cell r="W337">
            <v>338800</v>
          </cell>
          <cell r="X337">
            <v>1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338800</v>
          </cell>
          <cell r="AD337">
            <v>61500</v>
          </cell>
          <cell r="AE337">
            <v>0</v>
          </cell>
          <cell r="AF337">
            <v>400300</v>
          </cell>
          <cell r="AG337">
            <v>400300</v>
          </cell>
          <cell r="AH337">
            <v>1</v>
          </cell>
          <cell r="AI337">
            <v>400300</v>
          </cell>
          <cell r="AJ337">
            <v>0</v>
          </cell>
          <cell r="AK337"/>
          <cell r="AL337"/>
          <cell r="AO337"/>
          <cell r="AP337"/>
          <cell r="AQ337"/>
          <cell r="AS337">
            <v>400300</v>
          </cell>
          <cell r="AT337">
            <v>44105</v>
          </cell>
          <cell r="AU337">
            <v>44469</v>
          </cell>
          <cell r="AV337" t="str">
            <v>MSP with PNZ and PSZ</v>
          </cell>
          <cell r="AW337"/>
          <cell r="BC337" t="str">
            <v>ARC0290603 - New MSP</v>
          </cell>
          <cell r="BD337" t="str">
            <v>Y</v>
          </cell>
          <cell r="BF337" t="str">
            <v>Y</v>
          </cell>
          <cell r="BG337"/>
          <cell r="BH337" t="str">
            <v>dpolk@ucsd.edu</v>
          </cell>
          <cell r="BJ337">
            <v>0</v>
          </cell>
          <cell r="BL337">
            <v>162.26053639846742</v>
          </cell>
          <cell r="BM337">
            <v>29.454022988505749</v>
          </cell>
          <cell r="BO337"/>
        </row>
        <row r="338">
          <cell r="A338">
            <v>2021</v>
          </cell>
          <cell r="B338">
            <v>311</v>
          </cell>
          <cell r="C338" t="str">
            <v>Peds</v>
          </cell>
          <cell r="D338" t="str">
            <v>Genet</v>
          </cell>
          <cell r="F338" t="str">
            <v>Colston</v>
          </cell>
          <cell r="G338" t="str">
            <v>MSP</v>
          </cell>
          <cell r="H338" t="str">
            <v>Active</v>
          </cell>
          <cell r="I338">
            <v>10065587</v>
          </cell>
          <cell r="J338" t="e">
            <v>#N/A</v>
          </cell>
          <cell r="K338" t="str">
            <v>Mardach, Rebecca</v>
          </cell>
          <cell r="L338" t="str">
            <v>Mardach</v>
          </cell>
          <cell r="M338" t="str">
            <v>Rebecca</v>
          </cell>
          <cell r="N338">
            <v>44013</v>
          </cell>
          <cell r="O338">
            <v>44377</v>
          </cell>
          <cell r="P338" t="str">
            <v>0771</v>
          </cell>
          <cell r="Q338" t="str">
            <v>MSP</v>
          </cell>
          <cell r="R338">
            <v>40655674</v>
          </cell>
          <cell r="S338" t="e">
            <v>#REF!</v>
          </cell>
          <cell r="T338" t="str">
            <v/>
          </cell>
          <cell r="U338" t="str">
            <v>NA</v>
          </cell>
          <cell r="W338">
            <v>143500</v>
          </cell>
          <cell r="X338">
            <v>1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143500</v>
          </cell>
          <cell r="AD338">
            <v>61500</v>
          </cell>
          <cell r="AE338">
            <v>0</v>
          </cell>
          <cell r="AF338">
            <v>205000</v>
          </cell>
          <cell r="AG338">
            <v>205000</v>
          </cell>
          <cell r="AH338">
            <v>1</v>
          </cell>
          <cell r="AI338">
            <v>205000</v>
          </cell>
          <cell r="AJ338">
            <v>0</v>
          </cell>
          <cell r="AK338"/>
          <cell r="AL338"/>
          <cell r="AO338"/>
          <cell r="AP338"/>
          <cell r="AQ338"/>
          <cell r="AS338">
            <v>205000</v>
          </cell>
          <cell r="AT338">
            <v>43647</v>
          </cell>
          <cell r="AU338">
            <v>44012</v>
          </cell>
          <cell r="AV338" t="str">
            <v>MSP with PNZ and PSZ</v>
          </cell>
          <cell r="AW338">
            <v>43980</v>
          </cell>
          <cell r="BC338" t="str">
            <v>ARC0273516 - Renewal</v>
          </cell>
          <cell r="BD338" t="str">
            <v>M</v>
          </cell>
          <cell r="BF338" t="str">
            <v>N</v>
          </cell>
          <cell r="BG338"/>
          <cell r="BH338" t="str">
            <v>rmardach@ucsd.edu</v>
          </cell>
          <cell r="BJ338">
            <v>1</v>
          </cell>
          <cell r="BK338">
            <v>31100</v>
          </cell>
          <cell r="BL338">
            <v>68.726053639846739</v>
          </cell>
          <cell r="BM338">
            <v>29.454022988505749</v>
          </cell>
          <cell r="BO338"/>
        </row>
        <row r="339">
          <cell r="A339">
            <v>2021</v>
          </cell>
          <cell r="B339">
            <v>311</v>
          </cell>
          <cell r="C339" t="str">
            <v>Peds</v>
          </cell>
          <cell r="D339" t="str">
            <v>Genet</v>
          </cell>
          <cell r="F339" t="str">
            <v>Colston</v>
          </cell>
          <cell r="G339" t="str">
            <v>MSP</v>
          </cell>
          <cell r="H339" t="str">
            <v>Active</v>
          </cell>
          <cell r="I339">
            <v>10369478</v>
          </cell>
          <cell r="J339" t="e">
            <v>#N/A</v>
          </cell>
          <cell r="K339" t="str">
            <v>Feigenbaum, Annette</v>
          </cell>
          <cell r="L339" t="str">
            <v>Feigenbaum</v>
          </cell>
          <cell r="M339" t="str">
            <v>Annette</v>
          </cell>
          <cell r="N339">
            <v>44013</v>
          </cell>
          <cell r="O339">
            <v>44377</v>
          </cell>
          <cell r="P339" t="str">
            <v>0771</v>
          </cell>
          <cell r="Q339" t="str">
            <v>MSP</v>
          </cell>
          <cell r="R339">
            <v>40651442</v>
          </cell>
          <cell r="S339" t="e">
            <v>#REF!</v>
          </cell>
          <cell r="T339" t="str">
            <v/>
          </cell>
          <cell r="U339" t="str">
            <v>NA</v>
          </cell>
          <cell r="W339">
            <v>133385</v>
          </cell>
          <cell r="X339">
            <v>0.5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133385</v>
          </cell>
          <cell r="AD339">
            <v>51615</v>
          </cell>
          <cell r="AE339">
            <v>0</v>
          </cell>
          <cell r="AF339">
            <v>185000</v>
          </cell>
          <cell r="AG339">
            <v>185000</v>
          </cell>
          <cell r="AH339">
            <v>0.5</v>
          </cell>
          <cell r="AI339">
            <v>92500</v>
          </cell>
          <cell r="AJ339">
            <v>0</v>
          </cell>
          <cell r="AK339"/>
          <cell r="AL339"/>
          <cell r="AO339"/>
          <cell r="AP339"/>
          <cell r="AQ339"/>
          <cell r="AS339">
            <v>92500</v>
          </cell>
          <cell r="AT339">
            <v>44013</v>
          </cell>
          <cell r="AU339">
            <v>44377</v>
          </cell>
          <cell r="AV339" t="str">
            <v>MSP with PNZ and PSZ</v>
          </cell>
          <cell r="AW339">
            <v>43984</v>
          </cell>
          <cell r="BC339" t="str">
            <v>ARC0273465 - Renewal</v>
          </cell>
          <cell r="BD339" t="str">
            <v>M</v>
          </cell>
          <cell r="BF339" t="str">
            <v>N</v>
          </cell>
          <cell r="BG339"/>
          <cell r="BH339" t="str">
            <v>afeigenbaum@ucsd.edu</v>
          </cell>
          <cell r="BJ339">
            <v>1</v>
          </cell>
          <cell r="BK339">
            <v>31100</v>
          </cell>
          <cell r="BL339">
            <v>63.881704980842912</v>
          </cell>
          <cell r="BM339">
            <v>24.719827586206897</v>
          </cell>
          <cell r="BO339"/>
        </row>
        <row r="340">
          <cell r="A340">
            <v>2021</v>
          </cell>
          <cell r="B340">
            <v>311</v>
          </cell>
          <cell r="C340" t="str">
            <v>Peds</v>
          </cell>
          <cell r="D340" t="str">
            <v>HemOn</v>
          </cell>
          <cell r="F340" t="str">
            <v>Colston</v>
          </cell>
          <cell r="G340" t="str">
            <v>MSP</v>
          </cell>
          <cell r="H340" t="str">
            <v>Active</v>
          </cell>
          <cell r="I340">
            <v>10371012</v>
          </cell>
          <cell r="J340" t="e">
            <v>#N/A</v>
          </cell>
          <cell r="K340" t="str">
            <v>Bower, Kimberly</v>
          </cell>
          <cell r="L340" t="str">
            <v>Bower</v>
          </cell>
          <cell r="M340" t="str">
            <v>Kimberly</v>
          </cell>
          <cell r="N340">
            <v>43862</v>
          </cell>
          <cell r="O340">
            <v>44227</v>
          </cell>
          <cell r="P340" t="str">
            <v>0770</v>
          </cell>
          <cell r="Q340" t="str">
            <v>MSP</v>
          </cell>
          <cell r="R340">
            <v>40649358</v>
          </cell>
          <cell r="S340" t="e">
            <v>#REF!</v>
          </cell>
          <cell r="T340" t="str">
            <v/>
          </cell>
          <cell r="U340" t="str">
            <v>NA</v>
          </cell>
          <cell r="W340">
            <v>167128</v>
          </cell>
          <cell r="X340">
            <v>0.1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167128</v>
          </cell>
          <cell r="AD340">
            <v>57872</v>
          </cell>
          <cell r="AE340">
            <v>0</v>
          </cell>
          <cell r="AF340">
            <v>225000</v>
          </cell>
          <cell r="AG340">
            <v>225000</v>
          </cell>
          <cell r="AH340">
            <v>0.1</v>
          </cell>
          <cell r="AI340">
            <v>22500</v>
          </cell>
          <cell r="AJ340">
            <v>0</v>
          </cell>
          <cell r="AK340"/>
          <cell r="AL340"/>
          <cell r="AO340"/>
          <cell r="AP340"/>
          <cell r="AQ340"/>
          <cell r="AS340">
            <v>22500</v>
          </cell>
          <cell r="AT340">
            <v>43862</v>
          </cell>
          <cell r="AU340">
            <v>44227</v>
          </cell>
          <cell r="AV340" t="str">
            <v>MSP with PNZ and PSZ</v>
          </cell>
          <cell r="AW340">
            <v>43752</v>
          </cell>
          <cell r="AX340" t="str">
            <v>Taylor, J.</v>
          </cell>
          <cell r="BC340" t="str">
            <v>MSP renewal</v>
          </cell>
          <cell r="BD340" t="str">
            <v>N</v>
          </cell>
          <cell r="BF340" t="str">
            <v>N</v>
          </cell>
          <cell r="BG340"/>
          <cell r="BH340" t="str">
            <v>kabower@ucsd.edu</v>
          </cell>
          <cell r="BI340" t="str">
            <v>Rady's - Palliative Care. Reconciliation completed, MTE eff 6/1/18</v>
          </cell>
          <cell r="BJ340">
            <v>1</v>
          </cell>
          <cell r="BK340">
            <v>31100</v>
          </cell>
          <cell r="BL340">
            <v>80.042145593869733</v>
          </cell>
          <cell r="BM340">
            <v>27.716475095785441</v>
          </cell>
          <cell r="BO340"/>
        </row>
        <row r="341">
          <cell r="A341">
            <v>2021</v>
          </cell>
          <cell r="B341">
            <v>311</v>
          </cell>
          <cell r="C341" t="str">
            <v>Peds</v>
          </cell>
          <cell r="D341" t="str">
            <v>HoMed</v>
          </cell>
          <cell r="F341" t="str">
            <v>Colston</v>
          </cell>
          <cell r="G341" t="str">
            <v>MSP</v>
          </cell>
          <cell r="H341" t="str">
            <v>Active</v>
          </cell>
          <cell r="I341">
            <v>10358106</v>
          </cell>
          <cell r="J341" t="e">
            <v>#N/A</v>
          </cell>
          <cell r="K341" t="str">
            <v>Parker, Paul</v>
          </cell>
          <cell r="L341" t="str">
            <v>Parker</v>
          </cell>
          <cell r="M341" t="str">
            <v>Paul</v>
          </cell>
          <cell r="N341">
            <v>44013</v>
          </cell>
          <cell r="O341">
            <v>44377</v>
          </cell>
          <cell r="P341" t="str">
            <v>0771</v>
          </cell>
          <cell r="Q341" t="str">
            <v>MSP</v>
          </cell>
          <cell r="R341">
            <v>40644392</v>
          </cell>
          <cell r="S341" t="e">
            <v>#REF!</v>
          </cell>
          <cell r="T341" t="str">
            <v/>
          </cell>
          <cell r="U341" t="str">
            <v>NA</v>
          </cell>
          <cell r="W341">
            <v>143500</v>
          </cell>
          <cell r="X341">
            <v>0.45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143500</v>
          </cell>
          <cell r="AD341">
            <v>61500</v>
          </cell>
          <cell r="AE341">
            <v>0</v>
          </cell>
          <cell r="AF341">
            <v>205000</v>
          </cell>
          <cell r="AG341">
            <v>205000</v>
          </cell>
          <cell r="AH341">
            <v>0.45</v>
          </cell>
          <cell r="AI341">
            <v>92250</v>
          </cell>
          <cell r="AJ341">
            <v>0</v>
          </cell>
          <cell r="AK341"/>
          <cell r="AL341"/>
          <cell r="AO341"/>
          <cell r="AP341"/>
          <cell r="AQ341"/>
          <cell r="AS341">
            <v>92250</v>
          </cell>
          <cell r="AT341">
            <v>44013</v>
          </cell>
          <cell r="AU341">
            <v>44377</v>
          </cell>
          <cell r="AV341" t="str">
            <v>MSP with PNZ and PSZ</v>
          </cell>
          <cell r="AW341">
            <v>43920</v>
          </cell>
          <cell r="AX341" t="str">
            <v>Taylor, J.</v>
          </cell>
          <cell r="BC341" t="str">
            <v>ARC0273517 - MSP renewal</v>
          </cell>
          <cell r="BD341" t="str">
            <v>N</v>
          </cell>
          <cell r="BF341" t="str">
            <v>N</v>
          </cell>
          <cell r="BG341"/>
          <cell r="BH341" t="str">
            <v>paparker@ucsd.edu</v>
          </cell>
          <cell r="BJ341">
            <v>1</v>
          </cell>
          <cell r="BK341">
            <v>31100</v>
          </cell>
          <cell r="BL341">
            <v>68.726053639846739</v>
          </cell>
          <cell r="BM341">
            <v>29.454022988505749</v>
          </cell>
          <cell r="BO341"/>
        </row>
        <row r="342">
          <cell r="A342">
            <v>2021</v>
          </cell>
          <cell r="B342">
            <v>311</v>
          </cell>
          <cell r="C342" t="str">
            <v>Peds</v>
          </cell>
          <cell r="D342" t="str">
            <v>HoMed</v>
          </cell>
          <cell r="F342" t="str">
            <v>Colston</v>
          </cell>
          <cell r="G342" t="str">
            <v>MSP</v>
          </cell>
          <cell r="H342" t="str">
            <v>Active</v>
          </cell>
          <cell r="I342">
            <v>10358605</v>
          </cell>
          <cell r="J342" t="e">
            <v>#N/A</v>
          </cell>
          <cell r="K342" t="str">
            <v>Schneider, Sarah M</v>
          </cell>
          <cell r="L342" t="str">
            <v>Schneider</v>
          </cell>
          <cell r="M342" t="str">
            <v>Sarah</v>
          </cell>
          <cell r="N342">
            <v>44105</v>
          </cell>
          <cell r="O342">
            <v>44377</v>
          </cell>
          <cell r="P342" t="str">
            <v>0772</v>
          </cell>
          <cell r="Q342" t="str">
            <v>MSP</v>
          </cell>
          <cell r="R342">
            <v>40753316</v>
          </cell>
          <cell r="S342" t="e">
            <v>#REF!</v>
          </cell>
          <cell r="T342" t="str">
            <v/>
          </cell>
          <cell r="U342" t="str">
            <v>NA</v>
          </cell>
          <cell r="W342">
            <v>91900</v>
          </cell>
          <cell r="X342">
            <v>0.2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91900</v>
          </cell>
          <cell r="AD342">
            <v>0</v>
          </cell>
          <cell r="AE342">
            <v>0</v>
          </cell>
          <cell r="AF342">
            <v>91900</v>
          </cell>
          <cell r="AG342">
            <v>91900</v>
          </cell>
          <cell r="AH342">
            <v>0.2</v>
          </cell>
          <cell r="AI342">
            <v>18380</v>
          </cell>
          <cell r="AJ342">
            <v>0</v>
          </cell>
          <cell r="AK342"/>
          <cell r="AL342"/>
          <cell r="AO342"/>
          <cell r="AP342"/>
          <cell r="AQ342"/>
          <cell r="AS342">
            <v>18380</v>
          </cell>
          <cell r="AT342">
            <v>44105</v>
          </cell>
          <cell r="AU342">
            <v>44377</v>
          </cell>
          <cell r="AV342" t="str">
            <v>MSP without incentive</v>
          </cell>
          <cell r="AW342">
            <v>44090</v>
          </cell>
          <cell r="BC342" t="str">
            <v>ARC0290723 - New GME</v>
          </cell>
          <cell r="BD342" t="str">
            <v>X</v>
          </cell>
          <cell r="BF342" t="str">
            <v>Y</v>
          </cell>
          <cell r="BG342" t="str">
            <v>GME</v>
          </cell>
          <cell r="BH342" t="str">
            <v>s3schneider@ucsd.edu</v>
          </cell>
          <cell r="BJ342">
            <v>0</v>
          </cell>
          <cell r="BK342">
            <v>31127</v>
          </cell>
          <cell r="BL342">
            <v>44.013409961685824</v>
          </cell>
          <cell r="BM342">
            <v>0</v>
          </cell>
          <cell r="BO342"/>
        </row>
        <row r="343">
          <cell r="A343">
            <v>2021</v>
          </cell>
          <cell r="B343">
            <v>311</v>
          </cell>
          <cell r="C343" t="str">
            <v>Peds</v>
          </cell>
          <cell r="D343" t="str">
            <v>HoMed</v>
          </cell>
          <cell r="F343" t="str">
            <v>Colston</v>
          </cell>
          <cell r="G343" t="str">
            <v>MSP</v>
          </cell>
          <cell r="H343" t="str">
            <v>Active</v>
          </cell>
          <cell r="I343">
            <v>10359690</v>
          </cell>
          <cell r="J343" t="e">
            <v>#N/A</v>
          </cell>
          <cell r="K343" t="str">
            <v>Ajayi, Toluwalase</v>
          </cell>
          <cell r="L343" t="str">
            <v>Ajayi</v>
          </cell>
          <cell r="M343" t="str">
            <v>Toluwalase</v>
          </cell>
          <cell r="N343">
            <v>44013</v>
          </cell>
          <cell r="O343">
            <v>44377</v>
          </cell>
          <cell r="P343" t="str">
            <v>0772</v>
          </cell>
          <cell r="Q343" t="str">
            <v>MSP</v>
          </cell>
          <cell r="R343">
            <v>40644271</v>
          </cell>
          <cell r="S343" t="e">
            <v>#REF!</v>
          </cell>
          <cell r="T343" t="str">
            <v/>
          </cell>
          <cell r="U343" t="str">
            <v>NA</v>
          </cell>
          <cell r="W343">
            <v>91900</v>
          </cell>
          <cell r="X343">
            <v>0.2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91900</v>
          </cell>
          <cell r="AD343">
            <v>0</v>
          </cell>
          <cell r="AE343">
            <v>0</v>
          </cell>
          <cell r="AF343">
            <v>91900</v>
          </cell>
          <cell r="AG343">
            <v>91900</v>
          </cell>
          <cell r="AH343">
            <v>0.2</v>
          </cell>
          <cell r="AI343">
            <v>18380</v>
          </cell>
          <cell r="AJ343">
            <v>0</v>
          </cell>
          <cell r="AK343"/>
          <cell r="AL343"/>
          <cell r="AO343"/>
          <cell r="AP343"/>
          <cell r="AQ343"/>
          <cell r="AS343">
            <v>18380</v>
          </cell>
          <cell r="AT343">
            <v>44013</v>
          </cell>
          <cell r="AU343">
            <v>44377</v>
          </cell>
          <cell r="AV343" t="str">
            <v>MSP with PNZ and PSZ</v>
          </cell>
          <cell r="AW343">
            <v>43986</v>
          </cell>
          <cell r="BC343" t="str">
            <v>ARC0273406 - Renewal</v>
          </cell>
          <cell r="BD343" t="str">
            <v>N</v>
          </cell>
          <cell r="BF343" t="str">
            <v>N</v>
          </cell>
          <cell r="BG343" t="str">
            <v>Sub 2</v>
          </cell>
          <cell r="BH343" t="str">
            <v>toajayi@ucsd.edu</v>
          </cell>
          <cell r="BJ343">
            <v>1</v>
          </cell>
          <cell r="BK343">
            <v>31100</v>
          </cell>
          <cell r="BL343">
            <v>44.013409961685824</v>
          </cell>
          <cell r="BM343">
            <v>0</v>
          </cell>
          <cell r="BN343">
            <v>0</v>
          </cell>
          <cell r="BO343">
            <v>0</v>
          </cell>
        </row>
        <row r="344">
          <cell r="A344">
            <v>2022</v>
          </cell>
          <cell r="B344">
            <v>311</v>
          </cell>
          <cell r="C344" t="str">
            <v>Peds</v>
          </cell>
          <cell r="D344" t="str">
            <v>HoMed</v>
          </cell>
          <cell r="F344" t="str">
            <v>Colston</v>
          </cell>
          <cell r="G344" t="str">
            <v>MSP</v>
          </cell>
          <cell r="H344" t="str">
            <v>Leave with Pay</v>
          </cell>
          <cell r="I344">
            <v>10361803</v>
          </cell>
          <cell r="J344" t="e">
            <v>#N/A</v>
          </cell>
          <cell r="K344" t="str">
            <v>Larrow, Annie Ngo</v>
          </cell>
          <cell r="L344" t="str">
            <v>Larrow</v>
          </cell>
          <cell r="M344" t="str">
            <v>Annie</v>
          </cell>
          <cell r="N344">
            <v>44114</v>
          </cell>
          <cell r="O344">
            <v>44478</v>
          </cell>
          <cell r="P344" t="str">
            <v>0772</v>
          </cell>
          <cell r="Q344" t="str">
            <v>MSP</v>
          </cell>
          <cell r="R344">
            <v>40643154</v>
          </cell>
          <cell r="S344" t="e">
            <v>#REF!</v>
          </cell>
          <cell r="T344" t="str">
            <v/>
          </cell>
          <cell r="U344" t="str">
            <v>NA</v>
          </cell>
          <cell r="W344">
            <v>91900</v>
          </cell>
          <cell r="X344">
            <v>0.2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91900</v>
          </cell>
          <cell r="AD344">
            <v>0</v>
          </cell>
          <cell r="AE344">
            <v>0</v>
          </cell>
          <cell r="AF344">
            <v>91900</v>
          </cell>
          <cell r="AG344">
            <v>91900</v>
          </cell>
          <cell r="AH344">
            <v>0.2</v>
          </cell>
          <cell r="AI344">
            <v>18380</v>
          </cell>
          <cell r="AJ344">
            <v>0</v>
          </cell>
          <cell r="AK344"/>
          <cell r="AL344"/>
          <cell r="AO344"/>
          <cell r="AP344"/>
          <cell r="AQ344"/>
          <cell r="AS344">
            <v>18380</v>
          </cell>
          <cell r="AT344">
            <v>44114</v>
          </cell>
          <cell r="AU344">
            <v>44478</v>
          </cell>
          <cell r="AV344" t="str">
            <v>MSP with PNZ and PSZ</v>
          </cell>
          <cell r="AW344">
            <v>44054</v>
          </cell>
          <cell r="AX344" t="str">
            <v>Colston, S.</v>
          </cell>
          <cell r="BC344" t="str">
            <v>ARC0286514 - Renewal</v>
          </cell>
          <cell r="BD344" t="str">
            <v>X</v>
          </cell>
          <cell r="BF344" t="str">
            <v>N</v>
          </cell>
          <cell r="BG344" t="str">
            <v>Sub 2</v>
          </cell>
          <cell r="BH344" t="str">
            <v>a9tan@ucsd.edu</v>
          </cell>
          <cell r="BJ344">
            <v>1</v>
          </cell>
          <cell r="BK344">
            <v>31127</v>
          </cell>
          <cell r="BL344">
            <v>44.013409961685824</v>
          </cell>
          <cell r="BM344">
            <v>0</v>
          </cell>
          <cell r="BN344">
            <v>0</v>
          </cell>
          <cell r="BO344">
            <v>0</v>
          </cell>
        </row>
        <row r="345">
          <cell r="A345">
            <v>2021</v>
          </cell>
          <cell r="B345">
            <v>311</v>
          </cell>
          <cell r="C345" t="str">
            <v>Peds</v>
          </cell>
          <cell r="D345" t="str">
            <v>HoMed</v>
          </cell>
          <cell r="F345" t="str">
            <v>Colston</v>
          </cell>
          <cell r="G345" t="str">
            <v>MSP</v>
          </cell>
          <cell r="H345" t="str">
            <v>Active</v>
          </cell>
          <cell r="I345">
            <v>10368408</v>
          </cell>
          <cell r="J345" t="e">
            <v>#N/A</v>
          </cell>
          <cell r="K345" t="str">
            <v>Edmunds, Michelle</v>
          </cell>
          <cell r="L345" t="str">
            <v>Edmunds</v>
          </cell>
          <cell r="M345" t="str">
            <v>Michelle</v>
          </cell>
          <cell r="N345">
            <v>44013</v>
          </cell>
          <cell r="O345">
            <v>44377</v>
          </cell>
          <cell r="P345" t="str">
            <v>0771</v>
          </cell>
          <cell r="Q345" t="str">
            <v>MSP</v>
          </cell>
          <cell r="R345">
            <v>40651141</v>
          </cell>
          <cell r="S345" t="e">
            <v>#REF!</v>
          </cell>
          <cell r="T345" t="str">
            <v/>
          </cell>
          <cell r="U345" t="str">
            <v>NA</v>
          </cell>
          <cell r="W345">
            <v>118821</v>
          </cell>
          <cell r="X345">
            <v>0.51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118821</v>
          </cell>
          <cell r="AD345">
            <v>46179</v>
          </cell>
          <cell r="AE345">
            <v>0</v>
          </cell>
          <cell r="AF345">
            <v>165000</v>
          </cell>
          <cell r="AG345">
            <v>165000</v>
          </cell>
          <cell r="AH345">
            <v>0.51</v>
          </cell>
          <cell r="AI345">
            <v>84150</v>
          </cell>
          <cell r="AJ345">
            <v>0</v>
          </cell>
          <cell r="AK345"/>
          <cell r="AL345"/>
          <cell r="AO345"/>
          <cell r="AP345"/>
          <cell r="AQ345"/>
          <cell r="AS345">
            <v>84150</v>
          </cell>
          <cell r="AT345">
            <v>44013</v>
          </cell>
          <cell r="AU345">
            <v>44377</v>
          </cell>
          <cell r="AV345" t="str">
            <v>MSP with PNZ and PSZ</v>
          </cell>
          <cell r="AW345">
            <v>43945</v>
          </cell>
          <cell r="BC345" t="str">
            <v>ARC0273411 - Renewal</v>
          </cell>
          <cell r="BD345" t="str">
            <v>M</v>
          </cell>
          <cell r="BF345" t="str">
            <v>N</v>
          </cell>
          <cell r="BG345"/>
          <cell r="BH345" t="str">
            <v>medmunds@ucsd.edu</v>
          </cell>
          <cell r="BJ345">
            <v>1</v>
          </cell>
          <cell r="BK345">
            <v>31100</v>
          </cell>
          <cell r="BL345">
            <v>56.906609195402297</v>
          </cell>
          <cell r="BM345">
            <v>22.116379310344829</v>
          </cell>
          <cell r="BO345"/>
        </row>
        <row r="346">
          <cell r="A346">
            <v>2021</v>
          </cell>
          <cell r="B346">
            <v>311</v>
          </cell>
          <cell r="C346" t="str">
            <v>Peds</v>
          </cell>
          <cell r="D346" t="str">
            <v>InDis</v>
          </cell>
          <cell r="F346" t="str">
            <v>Colston</v>
          </cell>
          <cell r="G346" t="str">
            <v>MSP</v>
          </cell>
          <cell r="H346" t="str">
            <v>Active</v>
          </cell>
          <cell r="I346">
            <v>10369003</v>
          </cell>
          <cell r="J346" t="e">
            <v>#N/A</v>
          </cell>
          <cell r="K346" t="str">
            <v>Farnaes, Lauge</v>
          </cell>
          <cell r="L346" t="str">
            <v>Farnaes</v>
          </cell>
          <cell r="M346" t="str">
            <v>Lauge</v>
          </cell>
          <cell r="N346">
            <v>44013</v>
          </cell>
          <cell r="O346">
            <v>44377</v>
          </cell>
          <cell r="P346" t="str">
            <v>0771</v>
          </cell>
          <cell r="Q346" t="str">
            <v>MSP</v>
          </cell>
          <cell r="R346">
            <v>40651394</v>
          </cell>
          <cell r="S346" t="e">
            <v>#REF!</v>
          </cell>
          <cell r="T346" t="str">
            <v/>
          </cell>
          <cell r="U346" t="str">
            <v>NA</v>
          </cell>
          <cell r="W346">
            <v>115500</v>
          </cell>
          <cell r="X346">
            <v>0.1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115500</v>
          </cell>
          <cell r="AD346">
            <v>49500</v>
          </cell>
          <cell r="AE346">
            <v>0</v>
          </cell>
          <cell r="AF346">
            <v>165000</v>
          </cell>
          <cell r="AG346">
            <v>165000</v>
          </cell>
          <cell r="AH346">
            <v>0.1</v>
          </cell>
          <cell r="AI346">
            <v>16500</v>
          </cell>
          <cell r="AJ346">
            <v>0</v>
          </cell>
          <cell r="AK346"/>
          <cell r="AL346"/>
          <cell r="AO346"/>
          <cell r="AP346"/>
          <cell r="AQ346"/>
          <cell r="AS346">
            <v>16500</v>
          </cell>
          <cell r="AT346">
            <v>44013</v>
          </cell>
          <cell r="AU346">
            <v>44377</v>
          </cell>
          <cell r="AV346" t="str">
            <v>MSP with PNZ and PSZ</v>
          </cell>
          <cell r="AW346">
            <v>43927</v>
          </cell>
          <cell r="AX346" t="str">
            <v>Colston, S.</v>
          </cell>
          <cell r="BC346" t="str">
            <v>ARC0273419</v>
          </cell>
          <cell r="BD346" t="str">
            <v>N</v>
          </cell>
          <cell r="BF346" t="str">
            <v>N</v>
          </cell>
          <cell r="BG346"/>
          <cell r="BH346" t="str">
            <v>lfarnaes@ucsd.edu</v>
          </cell>
          <cell r="BJ346">
            <v>0</v>
          </cell>
          <cell r="BK346">
            <v>31127</v>
          </cell>
          <cell r="BL346">
            <v>55.316091954022987</v>
          </cell>
          <cell r="BM346">
            <v>23.706896551724139</v>
          </cell>
          <cell r="BO346"/>
        </row>
        <row r="347">
          <cell r="A347">
            <v>2021</v>
          </cell>
          <cell r="B347">
            <v>311</v>
          </cell>
          <cell r="C347" t="str">
            <v>Peds</v>
          </cell>
          <cell r="D347" t="str">
            <v>InDis</v>
          </cell>
          <cell r="F347" t="str">
            <v>Colston</v>
          </cell>
          <cell r="G347" t="str">
            <v>MSP</v>
          </cell>
          <cell r="H347" t="str">
            <v>Active</v>
          </cell>
          <cell r="I347">
            <v>10370684</v>
          </cell>
          <cell r="J347" t="e">
            <v>#N/A</v>
          </cell>
          <cell r="K347" t="str">
            <v>Lather, Tuyet Thi Bach</v>
          </cell>
          <cell r="L347" t="str">
            <v>Lather</v>
          </cell>
          <cell r="M347" t="str">
            <v>Tuyet Thi Bach</v>
          </cell>
          <cell r="N347">
            <v>44013</v>
          </cell>
          <cell r="O347">
            <v>44377</v>
          </cell>
          <cell r="P347" t="str">
            <v>0771</v>
          </cell>
          <cell r="Q347" t="str">
            <v>MSP</v>
          </cell>
          <cell r="R347">
            <v>40654535</v>
          </cell>
          <cell r="S347" t="e">
            <v>#REF!</v>
          </cell>
          <cell r="T347" t="str">
            <v/>
          </cell>
          <cell r="U347" t="str">
            <v>NA</v>
          </cell>
          <cell r="W347">
            <v>192300</v>
          </cell>
          <cell r="X347">
            <v>0.125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192300</v>
          </cell>
          <cell r="AD347">
            <v>0</v>
          </cell>
          <cell r="AE347">
            <v>0</v>
          </cell>
          <cell r="AF347">
            <v>192300</v>
          </cell>
          <cell r="AG347">
            <v>192300</v>
          </cell>
          <cell r="AH347">
            <v>0.125</v>
          </cell>
          <cell r="AI347">
            <v>24037.5</v>
          </cell>
          <cell r="AJ347">
            <v>0</v>
          </cell>
          <cell r="AK347"/>
          <cell r="AL347"/>
          <cell r="AO347"/>
          <cell r="AP347"/>
          <cell r="AQ347"/>
          <cell r="AS347">
            <v>24037.5</v>
          </cell>
          <cell r="AT347">
            <v>44013</v>
          </cell>
          <cell r="AU347">
            <v>44377</v>
          </cell>
          <cell r="AV347" t="str">
            <v>MSP with PNZ and PSZ</v>
          </cell>
          <cell r="AW347">
            <v>44029</v>
          </cell>
          <cell r="AX347" t="str">
            <v>Colston, S.</v>
          </cell>
          <cell r="BC347" t="str">
            <v>ARC0282550 - Revision</v>
          </cell>
          <cell r="BD347" t="str">
            <v>N</v>
          </cell>
          <cell r="BF347" t="str">
            <v>N</v>
          </cell>
          <cell r="BG347"/>
          <cell r="BH347" t="str">
            <v>ttlather@ucsd.edu</v>
          </cell>
          <cell r="BJ347">
            <v>0</v>
          </cell>
          <cell r="BK347">
            <v>31100</v>
          </cell>
          <cell r="BL347">
            <v>92.097701149425291</v>
          </cell>
          <cell r="BM347">
            <v>0</v>
          </cell>
          <cell r="BO347"/>
        </row>
        <row r="348">
          <cell r="A348">
            <v>2022</v>
          </cell>
          <cell r="B348">
            <v>311</v>
          </cell>
          <cell r="C348" t="str">
            <v>Peds</v>
          </cell>
          <cell r="D348" t="str">
            <v>InDis</v>
          </cell>
          <cell r="F348" t="str">
            <v>Colston</v>
          </cell>
          <cell r="G348" t="str">
            <v>MSP</v>
          </cell>
          <cell r="I348">
            <v>10458846</v>
          </cell>
          <cell r="J348" t="e">
            <v>#N/A</v>
          </cell>
          <cell r="K348" t="str">
            <v>Arnold, John</v>
          </cell>
          <cell r="L348" t="str">
            <v>Arnold</v>
          </cell>
          <cell r="M348" t="str">
            <v>John</v>
          </cell>
          <cell r="N348">
            <v>44105</v>
          </cell>
          <cell r="O348">
            <v>44469</v>
          </cell>
          <cell r="P348" t="str">
            <v>0772</v>
          </cell>
          <cell r="Q348" t="str">
            <v>MSP</v>
          </cell>
          <cell r="R348">
            <v>40754569</v>
          </cell>
          <cell r="S348" t="e">
            <v>#REF!</v>
          </cell>
          <cell r="T348" t="str">
            <v/>
          </cell>
          <cell r="U348" t="str">
            <v>NA</v>
          </cell>
          <cell r="W348">
            <v>91900</v>
          </cell>
          <cell r="X348">
            <v>0.2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91900</v>
          </cell>
          <cell r="AD348">
            <v>0</v>
          </cell>
          <cell r="AE348">
            <v>0</v>
          </cell>
          <cell r="AF348">
            <v>91900</v>
          </cell>
          <cell r="AG348">
            <v>91900</v>
          </cell>
          <cell r="AH348">
            <v>0.2</v>
          </cell>
          <cell r="AI348">
            <v>18380</v>
          </cell>
          <cell r="AJ348">
            <v>0</v>
          </cell>
          <cell r="AK348"/>
          <cell r="AL348"/>
          <cell r="AO348"/>
          <cell r="AP348"/>
          <cell r="AQ348"/>
          <cell r="AS348">
            <v>18380</v>
          </cell>
          <cell r="AT348">
            <v>44105</v>
          </cell>
          <cell r="AU348">
            <v>44469</v>
          </cell>
          <cell r="AV348" t="str">
            <v>MSP with PSZ only</v>
          </cell>
          <cell r="AW348"/>
          <cell r="BC348" t="str">
            <v>ARC0291247 - New MSP</v>
          </cell>
          <cell r="BD348" t="str">
            <v>N</v>
          </cell>
          <cell r="BF348" t="str">
            <v>Y</v>
          </cell>
          <cell r="BG348" t="str">
            <v>Sub 2</v>
          </cell>
          <cell r="BH348" t="str">
            <v>j2arnold@ucsd.edu</v>
          </cell>
          <cell r="BJ348">
            <v>0</v>
          </cell>
          <cell r="BL348">
            <v>44.013409961685824</v>
          </cell>
          <cell r="BM348">
            <v>0</v>
          </cell>
          <cell r="BN348">
            <v>0</v>
          </cell>
          <cell r="BO348">
            <v>0</v>
          </cell>
        </row>
        <row r="349">
          <cell r="A349">
            <v>2021</v>
          </cell>
          <cell r="B349">
            <v>311</v>
          </cell>
          <cell r="C349" t="str">
            <v>Peds</v>
          </cell>
          <cell r="D349" t="str">
            <v>NA</v>
          </cell>
          <cell r="F349" t="str">
            <v>Colston</v>
          </cell>
          <cell r="G349" t="str">
            <v>MSP</v>
          </cell>
          <cell r="H349" t="str">
            <v>Active</v>
          </cell>
          <cell r="I349">
            <v>10358524</v>
          </cell>
          <cell r="J349" t="e">
            <v>#N/A</v>
          </cell>
          <cell r="K349" t="str">
            <v>Allred, Erika T</v>
          </cell>
          <cell r="L349" t="str">
            <v>Allred</v>
          </cell>
          <cell r="M349" t="str">
            <v>Erika</v>
          </cell>
          <cell r="N349">
            <v>44013</v>
          </cell>
          <cell r="O349">
            <v>44377</v>
          </cell>
          <cell r="P349" t="str">
            <v>0772</v>
          </cell>
          <cell r="Q349" t="str">
            <v>MSP</v>
          </cell>
          <cell r="R349">
            <v>40644712</v>
          </cell>
          <cell r="S349" t="e">
            <v>#REF!</v>
          </cell>
          <cell r="T349" t="str">
            <v/>
          </cell>
          <cell r="U349" t="str">
            <v>NA</v>
          </cell>
          <cell r="W349">
            <v>91900</v>
          </cell>
          <cell r="X349">
            <v>0.2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91900</v>
          </cell>
          <cell r="AD349">
            <v>0</v>
          </cell>
          <cell r="AE349">
            <v>0</v>
          </cell>
          <cell r="AF349">
            <v>91900</v>
          </cell>
          <cell r="AG349">
            <v>91900</v>
          </cell>
          <cell r="AH349">
            <v>0.2</v>
          </cell>
          <cell r="AI349">
            <v>18380</v>
          </cell>
          <cell r="AJ349">
            <v>0</v>
          </cell>
          <cell r="AK349"/>
          <cell r="AL349"/>
          <cell r="AO349"/>
          <cell r="AP349"/>
          <cell r="AQ349"/>
          <cell r="AS349">
            <v>18380</v>
          </cell>
          <cell r="AT349">
            <v>44013</v>
          </cell>
          <cell r="AU349">
            <v>44377</v>
          </cell>
          <cell r="AV349" t="str">
            <v>MSP without incentive</v>
          </cell>
          <cell r="AW349">
            <v>43948</v>
          </cell>
          <cell r="AX349" t="str">
            <v>Colston, S.</v>
          </cell>
          <cell r="BC349" t="str">
            <v>ARC0275998 - Renewal</v>
          </cell>
          <cell r="BD349" t="str">
            <v>X</v>
          </cell>
          <cell r="BF349" t="str">
            <v>Y</v>
          </cell>
          <cell r="BG349" t="str">
            <v>GME</v>
          </cell>
          <cell r="BH349" t="str">
            <v>etallred@ucsd.edu</v>
          </cell>
          <cell r="BJ349">
            <v>0</v>
          </cell>
          <cell r="BK349">
            <v>31127</v>
          </cell>
          <cell r="BL349">
            <v>44.013409961685824</v>
          </cell>
          <cell r="BM349">
            <v>0</v>
          </cell>
          <cell r="BO349"/>
        </row>
        <row r="350">
          <cell r="A350">
            <v>2021</v>
          </cell>
          <cell r="B350">
            <v>311</v>
          </cell>
          <cell r="C350" t="str">
            <v>Peds</v>
          </cell>
          <cell r="D350" t="str">
            <v>NA</v>
          </cell>
          <cell r="F350" t="str">
            <v>Colston</v>
          </cell>
          <cell r="G350" t="str">
            <v>MSP</v>
          </cell>
          <cell r="H350" t="str">
            <v>Active</v>
          </cell>
          <cell r="I350">
            <v>10358633</v>
          </cell>
          <cell r="J350" t="e">
            <v>#N/A</v>
          </cell>
          <cell r="K350" t="str">
            <v>Paul, Megan R</v>
          </cell>
          <cell r="L350" t="str">
            <v>Paul</v>
          </cell>
          <cell r="M350" t="str">
            <v>Megan R</v>
          </cell>
          <cell r="N350">
            <v>44013</v>
          </cell>
          <cell r="O350">
            <v>44377</v>
          </cell>
          <cell r="P350" t="str">
            <v>0772</v>
          </cell>
          <cell r="Q350" t="str">
            <v>MSP</v>
          </cell>
          <cell r="R350">
            <v>40644749</v>
          </cell>
          <cell r="S350" t="e">
            <v>#REF!</v>
          </cell>
          <cell r="T350" t="str">
            <v/>
          </cell>
          <cell r="U350" t="str">
            <v>NA</v>
          </cell>
          <cell r="W350">
            <v>91900</v>
          </cell>
          <cell r="X350">
            <v>0.2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91900</v>
          </cell>
          <cell r="AD350">
            <v>0</v>
          </cell>
          <cell r="AE350">
            <v>0</v>
          </cell>
          <cell r="AF350">
            <v>91900</v>
          </cell>
          <cell r="AG350">
            <v>91900</v>
          </cell>
          <cell r="AH350">
            <v>0.2</v>
          </cell>
          <cell r="AI350">
            <v>18380</v>
          </cell>
          <cell r="AJ350">
            <v>0</v>
          </cell>
          <cell r="AK350"/>
          <cell r="AL350"/>
          <cell r="AO350"/>
          <cell r="AP350"/>
          <cell r="AQ350"/>
          <cell r="AS350">
            <v>18380</v>
          </cell>
          <cell r="AT350">
            <v>44013</v>
          </cell>
          <cell r="AU350">
            <v>44377</v>
          </cell>
          <cell r="AV350" t="str">
            <v>MSP with PNZ and PSZ</v>
          </cell>
          <cell r="AW350">
            <v>43921</v>
          </cell>
          <cell r="AX350" t="str">
            <v>Reyes, J.</v>
          </cell>
          <cell r="BC350" t="str">
            <v>ARC0273363</v>
          </cell>
          <cell r="BD350" t="str">
            <v>X</v>
          </cell>
          <cell r="BF350" t="str">
            <v>N</v>
          </cell>
          <cell r="BG350" t="str">
            <v>Sub 2</v>
          </cell>
          <cell r="BH350" t="str">
            <v>m1paul@ucsd.edu</v>
          </cell>
          <cell r="BJ350">
            <v>0</v>
          </cell>
          <cell r="BK350">
            <v>31127</v>
          </cell>
          <cell r="BL350">
            <v>44.013409961685824</v>
          </cell>
          <cell r="BM350">
            <v>0</v>
          </cell>
          <cell r="BN350">
            <v>0</v>
          </cell>
          <cell r="BO350">
            <v>0</v>
          </cell>
        </row>
        <row r="351">
          <cell r="A351">
            <v>2021</v>
          </cell>
          <cell r="B351">
            <v>311</v>
          </cell>
          <cell r="C351" t="str">
            <v>Peds</v>
          </cell>
          <cell r="D351" t="str">
            <v>NA</v>
          </cell>
          <cell r="F351" t="str">
            <v>Colston</v>
          </cell>
          <cell r="G351" t="str">
            <v>MSP</v>
          </cell>
          <cell r="H351" t="str">
            <v>Active</v>
          </cell>
          <cell r="I351">
            <v>10360765</v>
          </cell>
          <cell r="J351" t="e">
            <v>#N/A</v>
          </cell>
          <cell r="K351" t="str">
            <v>Polich, Michelle</v>
          </cell>
          <cell r="L351" t="str">
            <v>Polich</v>
          </cell>
          <cell r="M351" t="str">
            <v>Michelle</v>
          </cell>
          <cell r="N351">
            <v>44105</v>
          </cell>
          <cell r="O351">
            <v>44377</v>
          </cell>
          <cell r="P351" t="str">
            <v>0772</v>
          </cell>
          <cell r="Q351" t="str">
            <v>MSP</v>
          </cell>
          <cell r="R351">
            <v>40753269</v>
          </cell>
          <cell r="S351" t="e">
            <v>#REF!</v>
          </cell>
          <cell r="T351" t="str">
            <v/>
          </cell>
          <cell r="U351" t="str">
            <v>NA</v>
          </cell>
          <cell r="W351">
            <v>91900</v>
          </cell>
          <cell r="X351">
            <v>0.2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91900</v>
          </cell>
          <cell r="AD351">
            <v>0</v>
          </cell>
          <cell r="AE351">
            <v>0</v>
          </cell>
          <cell r="AF351">
            <v>91900</v>
          </cell>
          <cell r="AG351">
            <v>91900</v>
          </cell>
          <cell r="AH351">
            <v>0.2</v>
          </cell>
          <cell r="AI351">
            <v>18380</v>
          </cell>
          <cell r="AJ351">
            <v>0</v>
          </cell>
          <cell r="AK351"/>
          <cell r="AL351"/>
          <cell r="AO351"/>
          <cell r="AP351"/>
          <cell r="AQ351"/>
          <cell r="AS351">
            <v>18380</v>
          </cell>
          <cell r="AT351">
            <v>44105</v>
          </cell>
          <cell r="AU351">
            <v>44377</v>
          </cell>
          <cell r="AV351" t="str">
            <v>MSP without incentive</v>
          </cell>
          <cell r="AW351">
            <v>44090</v>
          </cell>
          <cell r="BC351" t="str">
            <v>ARC0290724 - New GME</v>
          </cell>
          <cell r="BD351" t="str">
            <v>X</v>
          </cell>
          <cell r="BF351" t="str">
            <v>Y</v>
          </cell>
          <cell r="BG351" t="str">
            <v>GME</v>
          </cell>
          <cell r="BH351" t="str">
            <v>mpolich@ucsd.edu</v>
          </cell>
          <cell r="BJ351">
            <v>0</v>
          </cell>
          <cell r="BL351">
            <v>44.013409961685824</v>
          </cell>
          <cell r="BM351">
            <v>0</v>
          </cell>
          <cell r="BO351"/>
        </row>
        <row r="352">
          <cell r="A352">
            <v>2021</v>
          </cell>
          <cell r="B352">
            <v>311</v>
          </cell>
          <cell r="C352" t="str">
            <v>Peds</v>
          </cell>
          <cell r="D352" t="str">
            <v>NA</v>
          </cell>
          <cell r="F352" t="str">
            <v>Colston</v>
          </cell>
          <cell r="G352" t="str">
            <v>MSP</v>
          </cell>
          <cell r="H352" t="str">
            <v>Inactive</v>
          </cell>
          <cell r="I352">
            <v>10361018</v>
          </cell>
          <cell r="J352" t="e">
            <v>#N/A</v>
          </cell>
          <cell r="K352" t="str">
            <v>Steinhorn, Robin Heise</v>
          </cell>
          <cell r="L352" t="str">
            <v>Steinhorn</v>
          </cell>
          <cell r="M352" t="str">
            <v>Robin</v>
          </cell>
          <cell r="N352">
            <v>43966</v>
          </cell>
          <cell r="O352">
            <v>44330</v>
          </cell>
          <cell r="P352" t="str">
            <v>0770</v>
          </cell>
          <cell r="Q352" t="str">
            <v>MSP</v>
          </cell>
          <cell r="R352">
            <v>40660013</v>
          </cell>
          <cell r="S352" t="e">
            <v>#REF!</v>
          </cell>
          <cell r="T352" t="str">
            <v/>
          </cell>
          <cell r="U352" t="str">
            <v>NA</v>
          </cell>
          <cell r="W352">
            <v>322900</v>
          </cell>
          <cell r="X352">
            <v>1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322900</v>
          </cell>
          <cell r="AD352">
            <v>77400</v>
          </cell>
          <cell r="AE352">
            <v>0</v>
          </cell>
          <cell r="AF352">
            <v>400300</v>
          </cell>
          <cell r="AG352">
            <v>400300</v>
          </cell>
          <cell r="AH352">
            <v>1</v>
          </cell>
          <cell r="AI352">
            <v>400300</v>
          </cell>
          <cell r="AJ352">
            <v>0</v>
          </cell>
          <cell r="AK352"/>
          <cell r="AL352"/>
          <cell r="AO352"/>
          <cell r="AP352"/>
          <cell r="AQ352"/>
          <cell r="AS352">
            <v>400300</v>
          </cell>
          <cell r="AT352">
            <v>43966</v>
          </cell>
          <cell r="AU352">
            <v>44330</v>
          </cell>
          <cell r="AV352" t="str">
            <v>MSP with PNZ and PSZ</v>
          </cell>
          <cell r="AW352">
            <v>43922</v>
          </cell>
          <cell r="BC352" t="str">
            <v>ARC0281250 - New MSP</v>
          </cell>
          <cell r="BD352" t="str">
            <v>M</v>
          </cell>
          <cell r="BF352" t="str">
            <v>Y</v>
          </cell>
          <cell r="BG352"/>
          <cell r="BH352" t="str">
            <v>rsteinhorn@gmail.com</v>
          </cell>
          <cell r="BJ352">
            <v>0</v>
          </cell>
          <cell r="BK352">
            <v>31120</v>
          </cell>
          <cell r="BL352">
            <v>154.64559386973181</v>
          </cell>
          <cell r="BM352">
            <v>37.068965517241381</v>
          </cell>
          <cell r="BO352"/>
        </row>
        <row r="353">
          <cell r="A353">
            <v>2021</v>
          </cell>
          <cell r="B353">
            <v>311</v>
          </cell>
          <cell r="C353" t="str">
            <v>Peds</v>
          </cell>
          <cell r="D353" t="str">
            <v>NA</v>
          </cell>
          <cell r="F353" t="str">
            <v>Colston</v>
          </cell>
          <cell r="G353" t="str">
            <v>MSP</v>
          </cell>
          <cell r="H353" t="str">
            <v>Active</v>
          </cell>
          <cell r="I353">
            <v>10362088</v>
          </cell>
          <cell r="J353" t="e">
            <v>#N/A</v>
          </cell>
          <cell r="K353" t="str">
            <v>Yeh, Debra</v>
          </cell>
          <cell r="L353" t="str">
            <v>Yeh</v>
          </cell>
          <cell r="M353" t="str">
            <v>Debra</v>
          </cell>
          <cell r="N353">
            <v>44105</v>
          </cell>
          <cell r="O353">
            <v>44377</v>
          </cell>
          <cell r="P353" t="str">
            <v>0772</v>
          </cell>
          <cell r="Q353" t="str">
            <v>MSP</v>
          </cell>
          <cell r="R353">
            <v>40755597</v>
          </cell>
          <cell r="S353" t="e">
            <v>#REF!</v>
          </cell>
          <cell r="T353" t="str">
            <v/>
          </cell>
          <cell r="U353" t="str">
            <v>NA</v>
          </cell>
          <cell r="W353">
            <v>91900</v>
          </cell>
          <cell r="X353">
            <v>0.2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91900</v>
          </cell>
          <cell r="AD353">
            <v>0</v>
          </cell>
          <cell r="AE353">
            <v>0</v>
          </cell>
          <cell r="AF353">
            <v>91900</v>
          </cell>
          <cell r="AG353">
            <v>91900</v>
          </cell>
          <cell r="AH353">
            <v>0.2</v>
          </cell>
          <cell r="AI353">
            <v>18380</v>
          </cell>
          <cell r="AJ353">
            <v>0</v>
          </cell>
          <cell r="AK353"/>
          <cell r="AL353"/>
          <cell r="AO353"/>
          <cell r="AP353"/>
          <cell r="AQ353"/>
          <cell r="AS353">
            <v>18380</v>
          </cell>
          <cell r="AT353">
            <v>44105</v>
          </cell>
          <cell r="AU353">
            <v>44377</v>
          </cell>
          <cell r="AV353" t="str">
            <v>MSP without incentive</v>
          </cell>
          <cell r="AW353">
            <v>44096</v>
          </cell>
          <cell r="BC353" t="str">
            <v>ARC0290736 - New GME</v>
          </cell>
          <cell r="BD353" t="str">
            <v>X</v>
          </cell>
          <cell r="BF353" t="str">
            <v>Y</v>
          </cell>
          <cell r="BG353" t="str">
            <v>GME</v>
          </cell>
          <cell r="BH353" t="str">
            <v>dyeh@ucsd.edu</v>
          </cell>
          <cell r="BJ353">
            <v>0</v>
          </cell>
          <cell r="BL353">
            <v>44.013409961685824</v>
          </cell>
          <cell r="BM353">
            <v>0</v>
          </cell>
          <cell r="BO353"/>
        </row>
        <row r="354">
          <cell r="A354">
            <v>2021</v>
          </cell>
          <cell r="B354">
            <v>311</v>
          </cell>
          <cell r="C354" t="str">
            <v>Peds</v>
          </cell>
          <cell r="D354" t="str">
            <v>NA</v>
          </cell>
          <cell r="F354" t="str">
            <v>Colston</v>
          </cell>
          <cell r="G354" t="str">
            <v>MSP</v>
          </cell>
          <cell r="H354" t="str">
            <v>Active</v>
          </cell>
          <cell r="I354">
            <v>10365674</v>
          </cell>
          <cell r="J354" t="e">
            <v>#N/A</v>
          </cell>
          <cell r="K354" t="str">
            <v>Winckler, Britanny</v>
          </cell>
          <cell r="L354" t="str">
            <v>Winckler</v>
          </cell>
          <cell r="M354" t="str">
            <v>Britanny</v>
          </cell>
          <cell r="N354">
            <v>44105</v>
          </cell>
          <cell r="O354">
            <v>44377</v>
          </cell>
          <cell r="P354" t="str">
            <v>0772</v>
          </cell>
          <cell r="Q354" t="str">
            <v>MSP</v>
          </cell>
          <cell r="R354">
            <v>40755611</v>
          </cell>
          <cell r="S354" t="e">
            <v>#REF!</v>
          </cell>
          <cell r="T354" t="str">
            <v/>
          </cell>
          <cell r="U354" t="str">
            <v>NA</v>
          </cell>
          <cell r="W354">
            <v>91900</v>
          </cell>
          <cell r="X354">
            <v>0.2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91900</v>
          </cell>
          <cell r="AD354">
            <v>0</v>
          </cell>
          <cell r="AE354">
            <v>0</v>
          </cell>
          <cell r="AF354">
            <v>91900</v>
          </cell>
          <cell r="AG354">
            <v>91900</v>
          </cell>
          <cell r="AH354">
            <v>0.2</v>
          </cell>
          <cell r="AI354">
            <v>18380</v>
          </cell>
          <cell r="AJ354">
            <v>0</v>
          </cell>
          <cell r="AK354"/>
          <cell r="AL354"/>
          <cell r="AO354"/>
          <cell r="AP354"/>
          <cell r="AQ354"/>
          <cell r="AS354">
            <v>18380</v>
          </cell>
          <cell r="AT354">
            <v>44105</v>
          </cell>
          <cell r="AU354">
            <v>44377</v>
          </cell>
          <cell r="AV354" t="str">
            <v>MSP without incentive</v>
          </cell>
          <cell r="AW354"/>
          <cell r="BC354" t="str">
            <v>ARC0290735 - New GME</v>
          </cell>
          <cell r="BD354" t="str">
            <v>X</v>
          </cell>
          <cell r="BF354" t="str">
            <v>Y</v>
          </cell>
          <cell r="BG354" t="str">
            <v>GME</v>
          </cell>
          <cell r="BH354" t="str">
            <v>bwinckler@ucsd.edu</v>
          </cell>
          <cell r="BJ354">
            <v>0</v>
          </cell>
          <cell r="BK354">
            <v>31127</v>
          </cell>
          <cell r="BL354">
            <v>44.013409961685824</v>
          </cell>
          <cell r="BM354">
            <v>0</v>
          </cell>
          <cell r="BO354"/>
        </row>
        <row r="355">
          <cell r="A355">
            <v>2021</v>
          </cell>
          <cell r="B355">
            <v>311</v>
          </cell>
          <cell r="C355" t="str">
            <v>Peds</v>
          </cell>
          <cell r="D355" t="str">
            <v>NA</v>
          </cell>
          <cell r="F355" t="str">
            <v>Colston</v>
          </cell>
          <cell r="G355" t="str">
            <v>MSP</v>
          </cell>
          <cell r="H355" t="str">
            <v>Active</v>
          </cell>
          <cell r="I355">
            <v>10365718</v>
          </cell>
          <cell r="J355" t="e">
            <v>#N/A</v>
          </cell>
          <cell r="K355" t="str">
            <v>WO, SHANE RICHARD</v>
          </cell>
          <cell r="L355" t="str">
            <v>WO</v>
          </cell>
          <cell r="M355" t="str">
            <v>SHANE</v>
          </cell>
          <cell r="N355">
            <v>44013</v>
          </cell>
          <cell r="O355">
            <v>44377</v>
          </cell>
          <cell r="P355" t="str">
            <v>0772</v>
          </cell>
          <cell r="Q355" t="str">
            <v>MSP</v>
          </cell>
          <cell r="R355">
            <v>40661995</v>
          </cell>
          <cell r="S355" t="e">
            <v>#REF!</v>
          </cell>
          <cell r="T355" t="str">
            <v/>
          </cell>
          <cell r="U355" t="str">
            <v>NA</v>
          </cell>
          <cell r="W355">
            <v>91900</v>
          </cell>
          <cell r="X355">
            <v>0.2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91900</v>
          </cell>
          <cell r="AD355">
            <v>0</v>
          </cell>
          <cell r="AE355">
            <v>0</v>
          </cell>
          <cell r="AF355">
            <v>91900</v>
          </cell>
          <cell r="AG355">
            <v>91900</v>
          </cell>
          <cell r="AH355">
            <v>0.2</v>
          </cell>
          <cell r="AI355">
            <v>18380</v>
          </cell>
          <cell r="AJ355">
            <v>0</v>
          </cell>
          <cell r="AK355"/>
          <cell r="AL355"/>
          <cell r="AO355"/>
          <cell r="AP355"/>
          <cell r="AQ355"/>
          <cell r="AS355">
            <v>18380</v>
          </cell>
          <cell r="AT355">
            <v>44013</v>
          </cell>
          <cell r="AU355">
            <v>44377</v>
          </cell>
          <cell r="AV355" t="str">
            <v>MSP with PNZ only</v>
          </cell>
          <cell r="AW355">
            <v>43998</v>
          </cell>
          <cell r="AX355" t="str">
            <v>Colston, S.</v>
          </cell>
          <cell r="BC355" t="str">
            <v>ARC0273234 - Renewal</v>
          </cell>
          <cell r="BD355" t="str">
            <v>X</v>
          </cell>
          <cell r="BF355" t="str">
            <v>Y</v>
          </cell>
          <cell r="BG355" t="str">
            <v>GME</v>
          </cell>
          <cell r="BH355" t="str">
            <v>srwo@ucsd.edu</v>
          </cell>
          <cell r="BJ355">
            <v>0</v>
          </cell>
          <cell r="BK355">
            <v>31901</v>
          </cell>
          <cell r="BL355">
            <v>44.013409961685824</v>
          </cell>
          <cell r="BM355">
            <v>0</v>
          </cell>
          <cell r="BO355"/>
        </row>
        <row r="356">
          <cell r="A356">
            <v>2022</v>
          </cell>
          <cell r="B356">
            <v>311</v>
          </cell>
          <cell r="C356" t="str">
            <v>Peds</v>
          </cell>
          <cell r="D356" t="str">
            <v>NA</v>
          </cell>
          <cell r="F356" t="str">
            <v>Colston</v>
          </cell>
          <cell r="G356" t="str">
            <v>MSP</v>
          </cell>
          <cell r="H356" t="str">
            <v>Active</v>
          </cell>
          <cell r="I356">
            <v>10365745</v>
          </cell>
          <cell r="J356" t="e">
            <v>#N/A</v>
          </cell>
          <cell r="K356" t="str">
            <v>Dworsky, Zephyr Davis</v>
          </cell>
          <cell r="L356" t="str">
            <v>Dworsky</v>
          </cell>
          <cell r="M356" t="str">
            <v>Zephyr</v>
          </cell>
          <cell r="N356">
            <v>44018</v>
          </cell>
          <cell r="O356">
            <v>44382</v>
          </cell>
          <cell r="P356" t="str">
            <v>0771</v>
          </cell>
          <cell r="Q356" t="str">
            <v>MSP</v>
          </cell>
          <cell r="R356">
            <v>40716497</v>
          </cell>
          <cell r="S356" t="e">
            <v>#REF!</v>
          </cell>
          <cell r="T356" t="str">
            <v/>
          </cell>
          <cell r="U356" t="str">
            <v>NA</v>
          </cell>
          <cell r="W356">
            <v>114800</v>
          </cell>
          <cell r="X356">
            <v>0.05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114800</v>
          </cell>
          <cell r="AD356">
            <v>35200</v>
          </cell>
          <cell r="AE356">
            <v>0</v>
          </cell>
          <cell r="AF356">
            <v>150000</v>
          </cell>
          <cell r="AG356">
            <v>150000</v>
          </cell>
          <cell r="AH356">
            <v>0.05</v>
          </cell>
          <cell r="AI356">
            <v>7500</v>
          </cell>
          <cell r="AJ356">
            <v>0</v>
          </cell>
          <cell r="AK356"/>
          <cell r="AL356"/>
          <cell r="AO356"/>
          <cell r="AP356"/>
          <cell r="AQ356"/>
          <cell r="AS356">
            <v>7500</v>
          </cell>
          <cell r="AT356">
            <v>44018</v>
          </cell>
          <cell r="AU356">
            <v>44382</v>
          </cell>
          <cell r="AV356" t="str">
            <v>MSP with PNZ and PSZ</v>
          </cell>
          <cell r="AW356">
            <v>43993</v>
          </cell>
          <cell r="BC356" t="str">
            <v>ARC0285008 - New MSP</v>
          </cell>
          <cell r="BD356" t="str">
            <v>X</v>
          </cell>
          <cell r="BF356" t="str">
            <v>Y</v>
          </cell>
          <cell r="BG356"/>
          <cell r="BH356" t="str">
            <v>zdworsky@ucsd.edu</v>
          </cell>
          <cell r="BJ356">
            <v>0</v>
          </cell>
          <cell r="BK356">
            <v>31127</v>
          </cell>
          <cell r="BL356">
            <v>54.980842911877396</v>
          </cell>
          <cell r="BM356">
            <v>16.85823754789272</v>
          </cell>
          <cell r="BO356"/>
        </row>
        <row r="357">
          <cell r="A357">
            <v>2021</v>
          </cell>
          <cell r="B357">
            <v>311</v>
          </cell>
          <cell r="C357" t="str">
            <v>Peds</v>
          </cell>
          <cell r="D357" t="str">
            <v>NA</v>
          </cell>
          <cell r="F357" t="str">
            <v>Colston</v>
          </cell>
          <cell r="G357" t="str">
            <v>MSP</v>
          </cell>
          <cell r="H357" t="str">
            <v>Active</v>
          </cell>
          <cell r="I357">
            <v>10365879</v>
          </cell>
          <cell r="J357" t="e">
            <v>#N/A</v>
          </cell>
          <cell r="K357" t="str">
            <v>SHETH, SARIKA KUMARI</v>
          </cell>
          <cell r="L357" t="str">
            <v>SHETH</v>
          </cell>
          <cell r="M357" t="str">
            <v>SARIKA</v>
          </cell>
          <cell r="N357">
            <v>44013</v>
          </cell>
          <cell r="O357">
            <v>44377</v>
          </cell>
          <cell r="P357" t="str">
            <v>0772</v>
          </cell>
          <cell r="Q357" t="str">
            <v>MSP</v>
          </cell>
          <cell r="R357">
            <v>40659393</v>
          </cell>
          <cell r="S357" t="e">
            <v>#REF!</v>
          </cell>
          <cell r="T357" t="str">
            <v/>
          </cell>
          <cell r="U357" t="str">
            <v>NA</v>
          </cell>
          <cell r="W357">
            <v>91900</v>
          </cell>
          <cell r="X357">
            <v>0.2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91900</v>
          </cell>
          <cell r="AD357">
            <v>0</v>
          </cell>
          <cell r="AE357">
            <v>0</v>
          </cell>
          <cell r="AF357">
            <v>91900</v>
          </cell>
          <cell r="AG357">
            <v>91900</v>
          </cell>
          <cell r="AH357">
            <v>0.2</v>
          </cell>
          <cell r="AI357">
            <v>18380</v>
          </cell>
          <cell r="AJ357">
            <v>0</v>
          </cell>
          <cell r="AK357"/>
          <cell r="AL357"/>
          <cell r="AO357"/>
          <cell r="AP357"/>
          <cell r="AQ357"/>
          <cell r="AS357">
            <v>18380</v>
          </cell>
          <cell r="AT357">
            <v>44013</v>
          </cell>
          <cell r="AU357">
            <v>44377</v>
          </cell>
          <cell r="AV357" t="str">
            <v>MSP with PNZ only</v>
          </cell>
          <cell r="AW357">
            <v>43937</v>
          </cell>
          <cell r="BC357" t="str">
            <v>ARC0273251 - Renewal</v>
          </cell>
          <cell r="BD357" t="str">
            <v>X</v>
          </cell>
          <cell r="BF357" t="str">
            <v>Y</v>
          </cell>
          <cell r="BG357" t="str">
            <v>GME</v>
          </cell>
          <cell r="BH357" t="str">
            <v>ssheth@ucsd.edu</v>
          </cell>
          <cell r="BJ357">
            <v>0</v>
          </cell>
          <cell r="BK357">
            <v>31901</v>
          </cell>
          <cell r="BL357">
            <v>44.013409961685824</v>
          </cell>
          <cell r="BM357">
            <v>0</v>
          </cell>
          <cell r="BO357"/>
        </row>
        <row r="358">
          <cell r="A358">
            <v>2021</v>
          </cell>
          <cell r="B358">
            <v>311</v>
          </cell>
          <cell r="C358" t="str">
            <v>Peds</v>
          </cell>
          <cell r="D358" t="str">
            <v>NA</v>
          </cell>
          <cell r="E358" t="str">
            <v>303</v>
          </cell>
          <cell r="F358" t="str">
            <v>Colston</v>
          </cell>
          <cell r="G358" t="str">
            <v>MSP</v>
          </cell>
          <cell r="H358" t="str">
            <v>Active</v>
          </cell>
          <cell r="I358">
            <v>10368074</v>
          </cell>
          <cell r="J358" t="e">
            <v>#N/A</v>
          </cell>
          <cell r="K358" t="str">
            <v>Munce, Danielle F</v>
          </cell>
          <cell r="L358" t="str">
            <v>Munce</v>
          </cell>
          <cell r="M358" t="str">
            <v>Danielle</v>
          </cell>
          <cell r="N358">
            <v>44013</v>
          </cell>
          <cell r="O358">
            <v>44377</v>
          </cell>
          <cell r="P358" t="str">
            <v>0771</v>
          </cell>
          <cell r="Q358" t="str">
            <v>MSP</v>
          </cell>
          <cell r="R358">
            <v>40712575</v>
          </cell>
          <cell r="S358" t="e">
            <v>#REF!</v>
          </cell>
          <cell r="T358" t="str">
            <v/>
          </cell>
          <cell r="U358" t="str">
            <v>NA</v>
          </cell>
          <cell r="W358">
            <v>136710</v>
          </cell>
          <cell r="X358">
            <v>0.2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136710</v>
          </cell>
          <cell r="AD358">
            <v>58590</v>
          </cell>
          <cell r="AE358">
            <v>0</v>
          </cell>
          <cell r="AF358">
            <v>195300</v>
          </cell>
          <cell r="AG358">
            <v>195300</v>
          </cell>
          <cell r="AH358">
            <v>0.2</v>
          </cell>
          <cell r="AI358">
            <v>39060</v>
          </cell>
          <cell r="AJ358">
            <v>0</v>
          </cell>
          <cell r="AK358"/>
          <cell r="AL358"/>
          <cell r="AO358"/>
          <cell r="AP358"/>
          <cell r="AQ358"/>
          <cell r="AS358">
            <v>39060</v>
          </cell>
          <cell r="AT358">
            <v>44013</v>
          </cell>
          <cell r="AU358">
            <v>44377</v>
          </cell>
          <cell r="AV358" t="str">
            <v>MSP with PNZ only</v>
          </cell>
          <cell r="AW358">
            <v>43929</v>
          </cell>
          <cell r="BC358" t="str">
            <v>Medicine - Hospital Medicine (ARC0278218). R-T</v>
          </cell>
          <cell r="BD358" t="str">
            <v>X</v>
          </cell>
          <cell r="BF358" t="str">
            <v>Y</v>
          </cell>
          <cell r="BG358" t="str">
            <v>Sub 2</v>
          </cell>
          <cell r="BH358" t="str">
            <v>dmunce@ucsd.edu</v>
          </cell>
          <cell r="BJ358">
            <v>0</v>
          </cell>
          <cell r="BK358">
            <v>31126</v>
          </cell>
          <cell r="BL358">
            <v>65.474137931034477</v>
          </cell>
          <cell r="BM358">
            <v>28.060344827586206</v>
          </cell>
          <cell r="BN358">
            <v>0</v>
          </cell>
          <cell r="BO358">
            <v>0</v>
          </cell>
        </row>
        <row r="359">
          <cell r="A359">
            <v>2021</v>
          </cell>
          <cell r="B359">
            <v>311</v>
          </cell>
          <cell r="C359" t="str">
            <v>Peds</v>
          </cell>
          <cell r="D359" t="str">
            <v>NA</v>
          </cell>
          <cell r="F359" t="str">
            <v>Colston</v>
          </cell>
          <cell r="G359" t="str">
            <v>MSP</v>
          </cell>
          <cell r="H359" t="str">
            <v>Active</v>
          </cell>
          <cell r="I359">
            <v>10370781</v>
          </cell>
          <cell r="J359" t="e">
            <v>#N/A</v>
          </cell>
          <cell r="K359" t="str">
            <v>Hazboun, Michael C</v>
          </cell>
          <cell r="L359" t="str">
            <v>Hazboun</v>
          </cell>
          <cell r="M359" t="str">
            <v>Michael C</v>
          </cell>
          <cell r="N359">
            <v>44013</v>
          </cell>
          <cell r="O359">
            <v>44377</v>
          </cell>
          <cell r="P359" t="str">
            <v>0772</v>
          </cell>
          <cell r="Q359" t="str">
            <v>MSP</v>
          </cell>
          <cell r="R359">
            <v>40654667</v>
          </cell>
          <cell r="S359" t="e">
            <v>#REF!</v>
          </cell>
          <cell r="T359" t="str">
            <v/>
          </cell>
          <cell r="U359" t="str">
            <v>NA</v>
          </cell>
          <cell r="W359">
            <v>91900</v>
          </cell>
          <cell r="X359">
            <v>0.2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91900</v>
          </cell>
          <cell r="AD359">
            <v>0</v>
          </cell>
          <cell r="AE359">
            <v>0</v>
          </cell>
          <cell r="AF359">
            <v>91900</v>
          </cell>
          <cell r="AG359">
            <v>91900</v>
          </cell>
          <cell r="AH359">
            <v>0.2</v>
          </cell>
          <cell r="AI359">
            <v>18380</v>
          </cell>
          <cell r="AJ359">
            <v>0</v>
          </cell>
          <cell r="AK359"/>
          <cell r="AL359"/>
          <cell r="AO359"/>
          <cell r="AP359"/>
          <cell r="AQ359"/>
          <cell r="AS359">
            <v>18380</v>
          </cell>
          <cell r="AT359">
            <v>44013</v>
          </cell>
          <cell r="AU359">
            <v>44377</v>
          </cell>
          <cell r="AV359" t="str">
            <v>MSP with PNZ only</v>
          </cell>
          <cell r="AW359">
            <v>43933</v>
          </cell>
          <cell r="AX359" t="str">
            <v>Reyes, J.</v>
          </cell>
          <cell r="BC359" t="str">
            <v>ARC0273610</v>
          </cell>
          <cell r="BD359" t="str">
            <v>X</v>
          </cell>
          <cell r="BF359" t="str">
            <v>N</v>
          </cell>
          <cell r="BG359" t="str">
            <v>GME</v>
          </cell>
          <cell r="BH359" t="str">
            <v>mhazboun@ucsd.edu</v>
          </cell>
          <cell r="BJ359">
            <v>0</v>
          </cell>
          <cell r="BK359">
            <v>31901</v>
          </cell>
          <cell r="BL359">
            <v>44.013409961685824</v>
          </cell>
          <cell r="BM359">
            <v>0</v>
          </cell>
          <cell r="BO359"/>
        </row>
        <row r="360">
          <cell r="A360">
            <v>2021</v>
          </cell>
          <cell r="B360">
            <v>311</v>
          </cell>
          <cell r="C360" t="str">
            <v>Peds</v>
          </cell>
          <cell r="D360" t="str">
            <v>NA</v>
          </cell>
          <cell r="F360" t="str">
            <v>Colston</v>
          </cell>
          <cell r="G360" t="str">
            <v>MSP</v>
          </cell>
          <cell r="H360" t="str">
            <v>Active</v>
          </cell>
          <cell r="I360">
            <v>10372138</v>
          </cell>
          <cell r="J360" t="e">
            <v>#N/A</v>
          </cell>
          <cell r="K360" t="str">
            <v>Gottesman Bowen, Bethany L</v>
          </cell>
          <cell r="L360" t="str">
            <v>Gottesman Bowen</v>
          </cell>
          <cell r="M360" t="str">
            <v>Bethany</v>
          </cell>
          <cell r="N360">
            <v>44013</v>
          </cell>
          <cell r="O360">
            <v>44377</v>
          </cell>
          <cell r="P360" t="str">
            <v>0772</v>
          </cell>
          <cell r="Q360" t="str">
            <v>MSP</v>
          </cell>
          <cell r="R360">
            <v>40652228</v>
          </cell>
          <cell r="S360" t="e">
            <v>#REF!</v>
          </cell>
          <cell r="T360" t="str">
            <v/>
          </cell>
          <cell r="U360" t="str">
            <v>NA</v>
          </cell>
          <cell r="W360">
            <v>91900</v>
          </cell>
          <cell r="X360">
            <v>0.2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91900</v>
          </cell>
          <cell r="AD360">
            <v>0</v>
          </cell>
          <cell r="AE360">
            <v>0</v>
          </cell>
          <cell r="AF360">
            <v>91900</v>
          </cell>
          <cell r="AG360">
            <v>91900</v>
          </cell>
          <cell r="AH360">
            <v>0.2</v>
          </cell>
          <cell r="AI360">
            <v>18380</v>
          </cell>
          <cell r="AJ360">
            <v>0</v>
          </cell>
          <cell r="AK360"/>
          <cell r="AL360"/>
          <cell r="AO360"/>
          <cell r="AP360"/>
          <cell r="AQ360"/>
          <cell r="AS360">
            <v>18380</v>
          </cell>
          <cell r="AT360">
            <v>44013</v>
          </cell>
          <cell r="AU360">
            <v>44377</v>
          </cell>
          <cell r="AV360" t="str">
            <v>MSP without incentive</v>
          </cell>
          <cell r="AW360">
            <v>43948</v>
          </cell>
          <cell r="BC360" t="str">
            <v>ARC0273299 - Renewal</v>
          </cell>
          <cell r="BD360" t="str">
            <v>X</v>
          </cell>
          <cell r="BF360" t="str">
            <v>Y</v>
          </cell>
          <cell r="BG360" t="str">
            <v>GME</v>
          </cell>
          <cell r="BH360" t="str">
            <v>bgottesmanbowen@ucsd.edu</v>
          </cell>
          <cell r="BJ360">
            <v>0</v>
          </cell>
          <cell r="BK360">
            <v>31127</v>
          </cell>
          <cell r="BL360">
            <v>44.013409961685824</v>
          </cell>
          <cell r="BM360">
            <v>0</v>
          </cell>
          <cell r="BO360"/>
        </row>
        <row r="361">
          <cell r="A361">
            <v>2021</v>
          </cell>
          <cell r="B361">
            <v>311</v>
          </cell>
          <cell r="C361" t="str">
            <v>Peds</v>
          </cell>
          <cell r="D361" t="str">
            <v>NA</v>
          </cell>
          <cell r="F361" t="str">
            <v>Colston</v>
          </cell>
          <cell r="G361" t="str">
            <v>MSP</v>
          </cell>
          <cell r="H361" t="str">
            <v>Active</v>
          </cell>
          <cell r="I361">
            <v>10373659</v>
          </cell>
          <cell r="J361" t="e">
            <v>#N/A</v>
          </cell>
          <cell r="K361" t="str">
            <v>Chu, Angela Lee</v>
          </cell>
          <cell r="L361" t="str">
            <v>Chu</v>
          </cell>
          <cell r="M361" t="str">
            <v>Angela</v>
          </cell>
          <cell r="N361">
            <v>44013</v>
          </cell>
          <cell r="O361">
            <v>44377</v>
          </cell>
          <cell r="P361" t="str">
            <v>0772</v>
          </cell>
          <cell r="Q361" t="str">
            <v>MSP</v>
          </cell>
          <cell r="R361">
            <v>40650111</v>
          </cell>
          <cell r="S361" t="e">
            <v>#REF!</v>
          </cell>
          <cell r="T361" t="str">
            <v/>
          </cell>
          <cell r="U361" t="str">
            <v>NA</v>
          </cell>
          <cell r="W361">
            <v>91900</v>
          </cell>
          <cell r="X361">
            <v>0.2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91900</v>
          </cell>
          <cell r="AD361">
            <v>0</v>
          </cell>
          <cell r="AE361">
            <v>0</v>
          </cell>
          <cell r="AF361">
            <v>91900</v>
          </cell>
          <cell r="AG361">
            <v>91900</v>
          </cell>
          <cell r="AH361">
            <v>0.2</v>
          </cell>
          <cell r="AI361">
            <v>18380</v>
          </cell>
          <cell r="AJ361">
            <v>0</v>
          </cell>
          <cell r="AK361"/>
          <cell r="AL361"/>
          <cell r="AO361"/>
          <cell r="AP361"/>
          <cell r="AQ361"/>
          <cell r="AS361">
            <v>18380</v>
          </cell>
          <cell r="AT361">
            <v>44013</v>
          </cell>
          <cell r="AU361">
            <v>44377</v>
          </cell>
          <cell r="AV361" t="str">
            <v>MSP without incentive</v>
          </cell>
          <cell r="AW361">
            <v>43964</v>
          </cell>
          <cell r="AX361" t="str">
            <v>Colston, S.</v>
          </cell>
          <cell r="BC361" t="str">
            <v>ARC0273313 -Renewal</v>
          </cell>
          <cell r="BD361" t="str">
            <v>X</v>
          </cell>
          <cell r="BF361" t="str">
            <v>Y</v>
          </cell>
          <cell r="BG361" t="str">
            <v>GME</v>
          </cell>
          <cell r="BH361" t="str">
            <v>a3chu@ucsd.edu</v>
          </cell>
          <cell r="BJ361">
            <v>0</v>
          </cell>
          <cell r="BK361">
            <v>31127</v>
          </cell>
          <cell r="BL361">
            <v>44.013409961685824</v>
          </cell>
          <cell r="BM361">
            <v>0</v>
          </cell>
          <cell r="BO361"/>
        </row>
        <row r="362">
          <cell r="A362">
            <v>2022</v>
          </cell>
          <cell r="B362">
            <v>311</v>
          </cell>
          <cell r="C362" t="str">
            <v>Peds</v>
          </cell>
          <cell r="D362" t="str">
            <v>NA</v>
          </cell>
          <cell r="F362" t="str">
            <v>Colston</v>
          </cell>
          <cell r="G362" t="str">
            <v>MSP</v>
          </cell>
          <cell r="H362" t="str">
            <v>Active</v>
          </cell>
          <cell r="I362">
            <v>10374082</v>
          </cell>
          <cell r="J362" t="e">
            <v>#N/A</v>
          </cell>
          <cell r="K362" t="str">
            <v>Bush, Kelly</v>
          </cell>
          <cell r="L362" t="str">
            <v>Bush</v>
          </cell>
          <cell r="M362" t="str">
            <v>Kelly</v>
          </cell>
          <cell r="N362">
            <v>44020</v>
          </cell>
          <cell r="O362">
            <v>44384</v>
          </cell>
          <cell r="P362" t="str">
            <v>0772</v>
          </cell>
          <cell r="Q362" t="str">
            <v>MSP</v>
          </cell>
          <cell r="R362">
            <v>40715004</v>
          </cell>
          <cell r="S362" t="e">
            <v>#REF!</v>
          </cell>
          <cell r="T362" t="str">
            <v/>
          </cell>
          <cell r="U362" t="str">
            <v>NA</v>
          </cell>
          <cell r="W362">
            <v>91900</v>
          </cell>
          <cell r="X362">
            <v>1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91900</v>
          </cell>
          <cell r="AD362">
            <v>0</v>
          </cell>
          <cell r="AE362">
            <v>0</v>
          </cell>
          <cell r="AF362">
            <v>91900</v>
          </cell>
          <cell r="AG362">
            <v>91900</v>
          </cell>
          <cell r="AH362">
            <v>1</v>
          </cell>
          <cell r="AI362">
            <v>91900</v>
          </cell>
          <cell r="AJ362">
            <v>0</v>
          </cell>
          <cell r="AK362"/>
          <cell r="AL362"/>
          <cell r="AO362"/>
          <cell r="AP362"/>
          <cell r="AQ362"/>
          <cell r="AS362">
            <v>91900</v>
          </cell>
          <cell r="AT362">
            <v>44020</v>
          </cell>
          <cell r="AU362">
            <v>44384</v>
          </cell>
          <cell r="AV362" t="str">
            <v>MSP with PNZ and PSZ</v>
          </cell>
          <cell r="AW362">
            <v>43990</v>
          </cell>
          <cell r="BC362" t="str">
            <v>ARC0284804 - New MSP</v>
          </cell>
          <cell r="BD362" t="str">
            <v>X</v>
          </cell>
          <cell r="BF362" t="str">
            <v>Y</v>
          </cell>
          <cell r="BG362"/>
          <cell r="BH362" t="str">
            <v>kabush@ucsd.edu</v>
          </cell>
          <cell r="BJ362">
            <v>0</v>
          </cell>
          <cell r="BK362">
            <v>31127</v>
          </cell>
          <cell r="BL362">
            <v>44.013409961685824</v>
          </cell>
          <cell r="BM362">
            <v>0</v>
          </cell>
          <cell r="BO362"/>
        </row>
        <row r="363">
          <cell r="A363">
            <v>2021</v>
          </cell>
          <cell r="B363">
            <v>311</v>
          </cell>
          <cell r="C363" t="str">
            <v>Peds</v>
          </cell>
          <cell r="D363" t="str">
            <v>NA</v>
          </cell>
          <cell r="F363" t="str">
            <v>Colston</v>
          </cell>
          <cell r="G363" t="str">
            <v>MSP</v>
          </cell>
          <cell r="H363" t="str">
            <v>Active</v>
          </cell>
          <cell r="I363">
            <v>10374150</v>
          </cell>
          <cell r="J363" t="e">
            <v>#N/A</v>
          </cell>
          <cell r="K363" t="str">
            <v>NICHOLS, FRANCESCA</v>
          </cell>
          <cell r="L363" t="str">
            <v>NICHOLS</v>
          </cell>
          <cell r="M363" t="str">
            <v>FRANCESCA</v>
          </cell>
          <cell r="N363">
            <v>44013</v>
          </cell>
          <cell r="O363">
            <v>44377</v>
          </cell>
          <cell r="P363" t="str">
            <v>0772</v>
          </cell>
          <cell r="Q363" t="str">
            <v>MSP</v>
          </cell>
          <cell r="R363">
            <v>40647616</v>
          </cell>
          <cell r="S363" t="e">
            <v>#REF!</v>
          </cell>
          <cell r="T363" t="str">
            <v/>
          </cell>
          <cell r="U363" t="str">
            <v>NA</v>
          </cell>
          <cell r="W363">
            <v>91900</v>
          </cell>
          <cell r="X363">
            <v>0.2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91900</v>
          </cell>
          <cell r="AD363">
            <v>0</v>
          </cell>
          <cell r="AE363">
            <v>0</v>
          </cell>
          <cell r="AF363">
            <v>91900</v>
          </cell>
          <cell r="AG363">
            <v>91900</v>
          </cell>
          <cell r="AH363">
            <v>0.2</v>
          </cell>
          <cell r="AI363">
            <v>18380</v>
          </cell>
          <cell r="AJ363">
            <v>0</v>
          </cell>
          <cell r="AK363"/>
          <cell r="AL363"/>
          <cell r="AO363"/>
          <cell r="AP363"/>
          <cell r="AQ363"/>
          <cell r="AS363">
            <v>18380</v>
          </cell>
          <cell r="AT363">
            <v>44013</v>
          </cell>
          <cell r="AU363">
            <v>44377</v>
          </cell>
          <cell r="AV363" t="str">
            <v>MSP with PNZ only</v>
          </cell>
          <cell r="AW363">
            <v>43948</v>
          </cell>
          <cell r="BC363" t="str">
            <v>ARC0273330 - Renewal</v>
          </cell>
          <cell r="BD363" t="str">
            <v>X</v>
          </cell>
          <cell r="BF363" t="str">
            <v>Y</v>
          </cell>
          <cell r="BG363" t="str">
            <v>GME</v>
          </cell>
          <cell r="BH363" t="str">
            <v>fnichols@ucsd.edu</v>
          </cell>
          <cell r="BJ363">
            <v>0</v>
          </cell>
          <cell r="BK363">
            <v>31901</v>
          </cell>
          <cell r="BL363">
            <v>44.013409961685824</v>
          </cell>
          <cell r="BM363">
            <v>0</v>
          </cell>
          <cell r="BO363"/>
        </row>
        <row r="364">
          <cell r="A364">
            <v>2022</v>
          </cell>
          <cell r="B364">
            <v>311</v>
          </cell>
          <cell r="C364" t="str">
            <v>Peds</v>
          </cell>
          <cell r="D364" t="str">
            <v>NA</v>
          </cell>
          <cell r="F364" t="str">
            <v>Colston</v>
          </cell>
          <cell r="G364" t="str">
            <v>MSP</v>
          </cell>
          <cell r="I364">
            <v>10451979</v>
          </cell>
          <cell r="J364" t="e">
            <v>#N/A</v>
          </cell>
          <cell r="K364" t="str">
            <v>Shah, Ashish</v>
          </cell>
          <cell r="L364" t="str">
            <v>Shah</v>
          </cell>
          <cell r="M364" t="str">
            <v>Ashish</v>
          </cell>
          <cell r="N364">
            <v>44075</v>
          </cell>
          <cell r="O364">
            <v>44439</v>
          </cell>
          <cell r="P364" t="str">
            <v>0771</v>
          </cell>
          <cell r="Q364" t="str">
            <v>MSP</v>
          </cell>
          <cell r="R364">
            <v>40742219</v>
          </cell>
          <cell r="S364" t="e">
            <v>#REF!</v>
          </cell>
          <cell r="T364" t="str">
            <v/>
          </cell>
          <cell r="U364" t="str">
            <v>NA</v>
          </cell>
          <cell r="W364">
            <v>136393</v>
          </cell>
          <cell r="X364">
            <v>0.51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136393</v>
          </cell>
          <cell r="AD364">
            <v>58454</v>
          </cell>
          <cell r="AE364">
            <v>0</v>
          </cell>
          <cell r="AF364">
            <v>194847</v>
          </cell>
          <cell r="AG364">
            <v>194847</v>
          </cell>
          <cell r="AH364">
            <v>0.51</v>
          </cell>
          <cell r="AI364">
            <v>99371.97</v>
          </cell>
          <cell r="AJ364">
            <v>0</v>
          </cell>
          <cell r="AK364"/>
          <cell r="AL364"/>
          <cell r="AO364"/>
          <cell r="AP364"/>
          <cell r="AQ364"/>
          <cell r="AS364">
            <v>99371.97</v>
          </cell>
          <cell r="AT364">
            <v>44075</v>
          </cell>
          <cell r="AU364">
            <v>44439</v>
          </cell>
          <cell r="AV364" t="str">
            <v>MSP with PNZ and PSZ</v>
          </cell>
          <cell r="AW364">
            <v>44057</v>
          </cell>
          <cell r="BC364" t="str">
            <v>ARC0289496 - New MSP</v>
          </cell>
          <cell r="BD364" t="str">
            <v>N</v>
          </cell>
          <cell r="BF364" t="str">
            <v>Y</v>
          </cell>
          <cell r="BG364"/>
          <cell r="BH364" t="str">
            <v>ashah@ucsd.edu</v>
          </cell>
          <cell r="BJ364">
            <v>0</v>
          </cell>
          <cell r="BL364">
            <v>65.32231800766283</v>
          </cell>
          <cell r="BM364">
            <v>27.995210727969347</v>
          </cell>
          <cell r="BO364"/>
        </row>
        <row r="365">
          <cell r="A365">
            <v>2022</v>
          </cell>
          <cell r="B365">
            <v>311</v>
          </cell>
          <cell r="C365" t="str">
            <v>Peds</v>
          </cell>
          <cell r="D365" t="str">
            <v>Neona</v>
          </cell>
          <cell r="F365" t="str">
            <v>Colston</v>
          </cell>
          <cell r="G365" t="str">
            <v>MSP</v>
          </cell>
          <cell r="H365" t="str">
            <v>Active</v>
          </cell>
          <cell r="I365">
            <v>10052699</v>
          </cell>
          <cell r="J365" t="e">
            <v>#N/A</v>
          </cell>
          <cell r="K365" t="str">
            <v>Ko, Kimberly Jamie</v>
          </cell>
          <cell r="L365" t="str">
            <v>Ko</v>
          </cell>
          <cell r="M365" t="str">
            <v>Kimberly Jamie</v>
          </cell>
          <cell r="N365">
            <v>44105</v>
          </cell>
          <cell r="O365">
            <v>44469</v>
          </cell>
          <cell r="P365" t="str">
            <v>0771</v>
          </cell>
          <cell r="Q365" t="str">
            <v>MSP</v>
          </cell>
          <cell r="R365">
            <v>40647267</v>
          </cell>
          <cell r="S365" t="e">
            <v>#REF!</v>
          </cell>
          <cell r="T365" t="str">
            <v/>
          </cell>
          <cell r="U365" t="str">
            <v>NA</v>
          </cell>
          <cell r="W365">
            <v>114800</v>
          </cell>
          <cell r="X365">
            <v>1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114800</v>
          </cell>
          <cell r="AD365">
            <v>5200</v>
          </cell>
          <cell r="AE365">
            <v>0</v>
          </cell>
          <cell r="AF365">
            <v>120000</v>
          </cell>
          <cell r="AG365">
            <v>120000</v>
          </cell>
          <cell r="AH365">
            <v>1</v>
          </cell>
          <cell r="AI365">
            <v>120000</v>
          </cell>
          <cell r="AJ365">
            <v>0</v>
          </cell>
          <cell r="AK365"/>
          <cell r="AL365"/>
          <cell r="AO365"/>
          <cell r="AP365"/>
          <cell r="AQ365"/>
          <cell r="AS365">
            <v>120000</v>
          </cell>
          <cell r="AT365">
            <v>43862</v>
          </cell>
          <cell r="AU365">
            <v>44469</v>
          </cell>
          <cell r="AV365" t="str">
            <v>MSP with PNZ and PSZ</v>
          </cell>
          <cell r="AW365">
            <v>43730</v>
          </cell>
          <cell r="BC365" t="str">
            <v>ARC0291357 - Renewal</v>
          </cell>
          <cell r="BD365" t="str">
            <v>D</v>
          </cell>
          <cell r="BF365" t="str">
            <v>N</v>
          </cell>
          <cell r="BG365"/>
          <cell r="BH365" t="str">
            <v>kjko@ucsd.edu</v>
          </cell>
          <cell r="BJ365">
            <v>1</v>
          </cell>
          <cell r="BK365">
            <v>31100</v>
          </cell>
          <cell r="BL365">
            <v>54.980842911877396</v>
          </cell>
          <cell r="BM365">
            <v>2.4904214559386975</v>
          </cell>
          <cell r="BO365"/>
        </row>
        <row r="366">
          <cell r="A366">
            <v>2022</v>
          </cell>
          <cell r="B366">
            <v>311</v>
          </cell>
          <cell r="C366" t="str">
            <v>Peds</v>
          </cell>
          <cell r="D366" t="str">
            <v>Neona</v>
          </cell>
          <cell r="F366" t="str">
            <v>Colston</v>
          </cell>
          <cell r="G366" t="str">
            <v>MSP</v>
          </cell>
          <cell r="H366" t="str">
            <v>Active</v>
          </cell>
          <cell r="I366">
            <v>10358527</v>
          </cell>
          <cell r="J366" t="e">
            <v>#N/A</v>
          </cell>
          <cell r="K366" t="str">
            <v>Lee, Pei-Shan</v>
          </cell>
          <cell r="L366" t="str">
            <v>Lee</v>
          </cell>
          <cell r="M366" t="str">
            <v>Pei-Shan</v>
          </cell>
          <cell r="N366">
            <v>44042</v>
          </cell>
          <cell r="O366">
            <v>44406</v>
          </cell>
          <cell r="P366" t="str">
            <v>0772</v>
          </cell>
          <cell r="Q366" t="str">
            <v>MSP</v>
          </cell>
          <cell r="R366">
            <v>40644700</v>
          </cell>
          <cell r="S366" t="e">
            <v>#REF!</v>
          </cell>
          <cell r="T366" t="str">
            <v/>
          </cell>
          <cell r="U366" t="str">
            <v>NA</v>
          </cell>
          <cell r="W366">
            <v>91900</v>
          </cell>
          <cell r="X366">
            <v>1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91900</v>
          </cell>
          <cell r="AD366">
            <v>28100</v>
          </cell>
          <cell r="AE366">
            <v>0</v>
          </cell>
          <cell r="AF366">
            <v>120000</v>
          </cell>
          <cell r="AG366">
            <v>120000</v>
          </cell>
          <cell r="AH366">
            <v>1</v>
          </cell>
          <cell r="AI366">
            <v>120000</v>
          </cell>
          <cell r="AJ366">
            <v>0</v>
          </cell>
          <cell r="AK366"/>
          <cell r="AL366"/>
          <cell r="AO366"/>
          <cell r="AP366"/>
          <cell r="AQ366"/>
          <cell r="AS366">
            <v>120000</v>
          </cell>
          <cell r="AT366">
            <v>44042</v>
          </cell>
          <cell r="AU366">
            <v>44406</v>
          </cell>
          <cell r="AV366" t="str">
            <v>MSP with PNZ and PSZ</v>
          </cell>
          <cell r="AW366">
            <v>43948</v>
          </cell>
          <cell r="BC366" t="str">
            <v>ARC0279496 - Renewal</v>
          </cell>
          <cell r="BD366" t="str">
            <v>M</v>
          </cell>
          <cell r="BF366" t="str">
            <v>N</v>
          </cell>
          <cell r="BG366"/>
          <cell r="BH366" t="str">
            <v>pel066@ucsd.edu</v>
          </cell>
          <cell r="BJ366">
            <v>0</v>
          </cell>
          <cell r="BK366">
            <v>31100</v>
          </cell>
          <cell r="BL366">
            <v>44.013409961685824</v>
          </cell>
          <cell r="BM366">
            <v>13.457854406130268</v>
          </cell>
          <cell r="BO366"/>
        </row>
        <row r="367">
          <cell r="A367">
            <v>2022</v>
          </cell>
          <cell r="B367">
            <v>311</v>
          </cell>
          <cell r="C367" t="str">
            <v>Peds</v>
          </cell>
          <cell r="D367" t="str">
            <v>Neona</v>
          </cell>
          <cell r="F367" t="str">
            <v>Colston</v>
          </cell>
          <cell r="G367" t="str">
            <v>MSP</v>
          </cell>
          <cell r="I367">
            <v>10361023</v>
          </cell>
          <cell r="J367" t="e">
            <v>#N/A</v>
          </cell>
          <cell r="K367" t="str">
            <v>Strait, Marie</v>
          </cell>
          <cell r="L367" t="str">
            <v>Strait</v>
          </cell>
          <cell r="M367" t="str">
            <v>Marie</v>
          </cell>
          <cell r="N367">
            <v>44092</v>
          </cell>
          <cell r="O367">
            <v>44456</v>
          </cell>
          <cell r="P367" t="str">
            <v>0770</v>
          </cell>
          <cell r="Q367" t="str">
            <v>MSP</v>
          </cell>
          <cell r="R367">
            <v>40749893</v>
          </cell>
          <cell r="S367" t="e">
            <v>#REF!</v>
          </cell>
          <cell r="T367" t="str">
            <v/>
          </cell>
          <cell r="U367" t="str">
            <v>NA</v>
          </cell>
          <cell r="W367">
            <v>189000</v>
          </cell>
          <cell r="X367">
            <v>0.6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189000</v>
          </cell>
          <cell r="AD367">
            <v>81000</v>
          </cell>
          <cell r="AE367">
            <v>0</v>
          </cell>
          <cell r="AF367">
            <v>270000</v>
          </cell>
          <cell r="AG367">
            <v>270000</v>
          </cell>
          <cell r="AH367">
            <v>0.6</v>
          </cell>
          <cell r="AI367">
            <v>162000</v>
          </cell>
          <cell r="AJ367">
            <v>0</v>
          </cell>
          <cell r="AK367"/>
          <cell r="AL367"/>
          <cell r="AO367"/>
          <cell r="AP367"/>
          <cell r="AQ367"/>
          <cell r="AS367">
            <v>162000</v>
          </cell>
          <cell r="AT367">
            <v>44092</v>
          </cell>
          <cell r="AU367">
            <v>44456</v>
          </cell>
          <cell r="AV367" t="str">
            <v>MSP with PNZ and PSZ</v>
          </cell>
          <cell r="AW367">
            <v>44082</v>
          </cell>
          <cell r="BC367" t="str">
            <v>ARC0290546 - New MSP</v>
          </cell>
          <cell r="BD367" t="str">
            <v>Y</v>
          </cell>
          <cell r="BF367" t="str">
            <v>Y</v>
          </cell>
          <cell r="BG367"/>
          <cell r="BH367" t="str">
            <v>mstrait@ucsd.edu</v>
          </cell>
          <cell r="BJ367">
            <v>0</v>
          </cell>
          <cell r="BL367">
            <v>90.517241379310349</v>
          </cell>
          <cell r="BM367">
            <v>38.793103448275865</v>
          </cell>
          <cell r="BO367"/>
        </row>
        <row r="368">
          <cell r="A368">
            <v>2022</v>
          </cell>
          <cell r="B368">
            <v>311</v>
          </cell>
          <cell r="C368" t="str">
            <v>Peds</v>
          </cell>
          <cell r="D368" t="str">
            <v>Neona</v>
          </cell>
          <cell r="F368" t="str">
            <v>Colston</v>
          </cell>
          <cell r="G368" t="str">
            <v>MSP</v>
          </cell>
          <cell r="H368" t="str">
            <v>Active</v>
          </cell>
          <cell r="I368">
            <v>10365545</v>
          </cell>
          <cell r="J368" t="e">
            <v>#N/A</v>
          </cell>
          <cell r="K368" t="str">
            <v>Severs, Lauren Michelle</v>
          </cell>
          <cell r="L368" t="str">
            <v>Severs</v>
          </cell>
          <cell r="M368" t="str">
            <v>Lauren Michelle</v>
          </cell>
          <cell r="N368">
            <v>44027</v>
          </cell>
          <cell r="O368">
            <v>44391</v>
          </cell>
          <cell r="P368" t="str">
            <v>0772</v>
          </cell>
          <cell r="Q368" t="str">
            <v>MSP</v>
          </cell>
          <cell r="R368">
            <v>40659312</v>
          </cell>
          <cell r="S368" t="e">
            <v>#REF!</v>
          </cell>
          <cell r="T368" t="str">
            <v/>
          </cell>
          <cell r="U368" t="str">
            <v>NA</v>
          </cell>
          <cell r="W368">
            <v>98000</v>
          </cell>
          <cell r="X368">
            <v>1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98000</v>
          </cell>
          <cell r="AD368">
            <v>42000</v>
          </cell>
          <cell r="AE368">
            <v>0</v>
          </cell>
          <cell r="AF368">
            <v>140000</v>
          </cell>
          <cell r="AG368">
            <v>140000</v>
          </cell>
          <cell r="AH368">
            <v>1</v>
          </cell>
          <cell r="AI368">
            <v>140000</v>
          </cell>
          <cell r="AJ368">
            <v>0</v>
          </cell>
          <cell r="AK368"/>
          <cell r="AL368"/>
          <cell r="AO368"/>
          <cell r="AP368"/>
          <cell r="AQ368"/>
          <cell r="AS368">
            <v>140000</v>
          </cell>
          <cell r="AT368">
            <v>43661</v>
          </cell>
          <cell r="AU368">
            <v>44026</v>
          </cell>
          <cell r="AV368" t="str">
            <v>MSP with PNZ and PSZ</v>
          </cell>
          <cell r="AW368">
            <v>43997</v>
          </cell>
          <cell r="BC368" t="str">
            <v>ARC0279491 - Renewal</v>
          </cell>
          <cell r="BD368" t="str">
            <v>M</v>
          </cell>
          <cell r="BF368" t="str">
            <v>N</v>
          </cell>
          <cell r="BG368"/>
          <cell r="BH368" t="str">
            <v>lasevers@ucsd.edu</v>
          </cell>
          <cell r="BJ368">
            <v>0</v>
          </cell>
          <cell r="BK368">
            <v>31120</v>
          </cell>
          <cell r="BL368">
            <v>46.934865900383144</v>
          </cell>
          <cell r="BM368">
            <v>20.114942528735632</v>
          </cell>
          <cell r="BO368"/>
        </row>
        <row r="369">
          <cell r="A369">
            <v>2021</v>
          </cell>
          <cell r="B369">
            <v>311</v>
          </cell>
          <cell r="C369" t="str">
            <v>Peds</v>
          </cell>
          <cell r="D369" t="str">
            <v>Neona</v>
          </cell>
          <cell r="F369" t="str">
            <v>Colston</v>
          </cell>
          <cell r="G369" t="str">
            <v>MSP</v>
          </cell>
          <cell r="H369" t="str">
            <v>Active</v>
          </cell>
          <cell r="I369">
            <v>10370840</v>
          </cell>
          <cell r="J369" t="e">
            <v>#N/A</v>
          </cell>
          <cell r="K369" t="str">
            <v>Odumade, Oludare</v>
          </cell>
          <cell r="L369" t="str">
            <v>Odumade</v>
          </cell>
          <cell r="M369" t="str">
            <v>Oludare</v>
          </cell>
          <cell r="N369">
            <v>44013</v>
          </cell>
          <cell r="O369">
            <v>44377</v>
          </cell>
          <cell r="P369" t="str">
            <v>0772</v>
          </cell>
          <cell r="Q369" t="str">
            <v>MSP</v>
          </cell>
          <cell r="R369">
            <v>40656824</v>
          </cell>
          <cell r="S369" t="e">
            <v>#REF!</v>
          </cell>
          <cell r="T369" t="str">
            <v/>
          </cell>
          <cell r="U369" t="str">
            <v>NA</v>
          </cell>
          <cell r="W369">
            <v>91900</v>
          </cell>
          <cell r="X369">
            <v>0.2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91900</v>
          </cell>
          <cell r="AD369">
            <v>0</v>
          </cell>
          <cell r="AE369">
            <v>0</v>
          </cell>
          <cell r="AF369">
            <v>91900</v>
          </cell>
          <cell r="AG369">
            <v>91900</v>
          </cell>
          <cell r="AH369">
            <v>0.2</v>
          </cell>
          <cell r="AI369">
            <v>18380</v>
          </cell>
          <cell r="AJ369">
            <v>0</v>
          </cell>
          <cell r="AK369"/>
          <cell r="AL369"/>
          <cell r="AO369"/>
          <cell r="AP369"/>
          <cell r="AQ369"/>
          <cell r="AS369">
            <v>18380</v>
          </cell>
          <cell r="AT369">
            <v>44013</v>
          </cell>
          <cell r="AU369">
            <v>44377</v>
          </cell>
          <cell r="AV369" t="str">
            <v>MSP with PNZ and PSZ</v>
          </cell>
          <cell r="AW369">
            <v>43931</v>
          </cell>
          <cell r="AX369" t="str">
            <v>Reyes, J.</v>
          </cell>
          <cell r="BC369" t="str">
            <v>ARC0273268</v>
          </cell>
          <cell r="BD369" t="str">
            <v>D</v>
          </cell>
          <cell r="BF369" t="str">
            <v>N</v>
          </cell>
          <cell r="BG369" t="str">
            <v>Sub 2</v>
          </cell>
          <cell r="BH369" t="str">
            <v>oodumade@ucsd.edu</v>
          </cell>
          <cell r="BJ369">
            <v>0</v>
          </cell>
          <cell r="BK369">
            <v>31121</v>
          </cell>
          <cell r="BL369">
            <v>44.013409961685824</v>
          </cell>
          <cell r="BM369">
            <v>0</v>
          </cell>
          <cell r="BN369">
            <v>0</v>
          </cell>
          <cell r="BO369">
            <v>0</v>
          </cell>
        </row>
        <row r="370">
          <cell r="A370">
            <v>2021</v>
          </cell>
          <cell r="B370">
            <v>311</v>
          </cell>
          <cell r="C370" t="str">
            <v>Peds</v>
          </cell>
          <cell r="D370" t="str">
            <v>Neona</v>
          </cell>
          <cell r="F370" t="str">
            <v>Colston</v>
          </cell>
          <cell r="G370" t="str">
            <v>MSP</v>
          </cell>
          <cell r="H370" t="str">
            <v>Active</v>
          </cell>
          <cell r="I370">
            <v>10370917</v>
          </cell>
          <cell r="J370" t="e">
            <v>#N/A</v>
          </cell>
          <cell r="K370" t="str">
            <v>Fleming, Sarah</v>
          </cell>
          <cell r="L370" t="str">
            <v>Fleming</v>
          </cell>
          <cell r="M370" t="str">
            <v>Sarah</v>
          </cell>
          <cell r="N370">
            <v>44013</v>
          </cell>
          <cell r="O370">
            <v>44377</v>
          </cell>
          <cell r="P370" t="str">
            <v>0770</v>
          </cell>
          <cell r="Q370" t="str">
            <v>MSP</v>
          </cell>
          <cell r="R370">
            <v>40656940</v>
          </cell>
          <cell r="S370" t="e">
            <v>#REF!</v>
          </cell>
          <cell r="T370" t="str">
            <v/>
          </cell>
          <cell r="U370" t="str">
            <v>NA</v>
          </cell>
          <cell r="W370">
            <v>217000</v>
          </cell>
          <cell r="X370">
            <v>1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217000</v>
          </cell>
          <cell r="AD370">
            <v>93000</v>
          </cell>
          <cell r="AE370">
            <v>0</v>
          </cell>
          <cell r="AF370">
            <v>310000</v>
          </cell>
          <cell r="AG370">
            <v>310000</v>
          </cell>
          <cell r="AH370">
            <v>1</v>
          </cell>
          <cell r="AI370">
            <v>310000</v>
          </cell>
          <cell r="AJ370">
            <v>0</v>
          </cell>
          <cell r="AK370"/>
          <cell r="AL370"/>
          <cell r="AO370"/>
          <cell r="AP370"/>
          <cell r="AQ370"/>
          <cell r="AS370">
            <v>310000</v>
          </cell>
          <cell r="AT370">
            <v>44013</v>
          </cell>
          <cell r="AU370">
            <v>44377</v>
          </cell>
          <cell r="AV370" t="str">
            <v>MSP with PNZ and PSZ</v>
          </cell>
          <cell r="AW370">
            <v>43921</v>
          </cell>
          <cell r="AX370" t="str">
            <v>Colston, S.</v>
          </cell>
          <cell r="BC370" t="str">
            <v>ARC0273594 - Renewal</v>
          </cell>
          <cell r="BD370" t="str">
            <v>M</v>
          </cell>
          <cell r="BF370" t="str">
            <v>N</v>
          </cell>
          <cell r="BG370"/>
          <cell r="BH370" t="str">
            <v>sefleming@ucsd.edu</v>
          </cell>
          <cell r="BI370" t="str">
            <v>Rady's - Neon - Report in MTE (Oct 18)</v>
          </cell>
          <cell r="BJ370">
            <v>1</v>
          </cell>
          <cell r="BK370">
            <v>31100</v>
          </cell>
          <cell r="BL370">
            <v>103.92720306513409</v>
          </cell>
          <cell r="BM370">
            <v>44.540229885057471</v>
          </cell>
          <cell r="BO370"/>
        </row>
        <row r="371">
          <cell r="A371">
            <v>2021</v>
          </cell>
          <cell r="B371">
            <v>311</v>
          </cell>
          <cell r="C371" t="str">
            <v>Peds</v>
          </cell>
          <cell r="D371" t="str">
            <v>Neona</v>
          </cell>
          <cell r="F371" t="str">
            <v>Colston</v>
          </cell>
          <cell r="G371" t="str">
            <v>MSP</v>
          </cell>
          <cell r="H371" t="str">
            <v>Active</v>
          </cell>
          <cell r="I371">
            <v>10375308</v>
          </cell>
          <cell r="J371" t="e">
            <v>#N/A</v>
          </cell>
          <cell r="K371" t="str">
            <v>Lyubasyuk, Vera</v>
          </cell>
          <cell r="L371" t="str">
            <v>Lyubasyuk</v>
          </cell>
          <cell r="M371" t="str">
            <v>Vera</v>
          </cell>
          <cell r="N371">
            <v>43931</v>
          </cell>
          <cell r="O371">
            <v>44295</v>
          </cell>
          <cell r="P371" t="str">
            <v>0772</v>
          </cell>
          <cell r="Q371" t="str">
            <v>MSP</v>
          </cell>
          <cell r="R371">
            <v>40650614</v>
          </cell>
          <cell r="S371" t="e">
            <v>#REF!</v>
          </cell>
          <cell r="T371" t="str">
            <v/>
          </cell>
          <cell r="U371" t="str">
            <v>NA</v>
          </cell>
          <cell r="W371">
            <v>91900</v>
          </cell>
          <cell r="X371">
            <v>0.2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91900</v>
          </cell>
          <cell r="AD371">
            <v>0</v>
          </cell>
          <cell r="AE371">
            <v>0</v>
          </cell>
          <cell r="AF371">
            <v>91900</v>
          </cell>
          <cell r="AG371">
            <v>91900</v>
          </cell>
          <cell r="AH371">
            <v>0.2</v>
          </cell>
          <cell r="AI371">
            <v>18380</v>
          </cell>
          <cell r="AJ371">
            <v>0</v>
          </cell>
          <cell r="AK371"/>
          <cell r="AL371"/>
          <cell r="AO371"/>
          <cell r="AP371"/>
          <cell r="AQ371"/>
          <cell r="AS371">
            <v>18380</v>
          </cell>
          <cell r="AT371">
            <v>43931</v>
          </cell>
          <cell r="AU371">
            <v>44295</v>
          </cell>
          <cell r="AV371" t="str">
            <v>MSP with PNZ and PSZ</v>
          </cell>
          <cell r="AW371">
            <v>43923</v>
          </cell>
          <cell r="AX371" t="str">
            <v>Taylor, J.</v>
          </cell>
          <cell r="BD371" t="str">
            <v>D</v>
          </cell>
          <cell r="BF371" t="str">
            <v>Y</v>
          </cell>
          <cell r="BG371" t="str">
            <v>Sub 2</v>
          </cell>
          <cell r="BH371" t="str">
            <v>vdebelynska@ucsd.edu</v>
          </cell>
          <cell r="BJ371">
            <v>0</v>
          </cell>
          <cell r="BK371">
            <v>31120</v>
          </cell>
          <cell r="BL371">
            <v>44.013409961685824</v>
          </cell>
          <cell r="BM371">
            <v>0</v>
          </cell>
          <cell r="BN371">
            <v>0</v>
          </cell>
          <cell r="BO371">
            <v>0</v>
          </cell>
        </row>
        <row r="372">
          <cell r="A372">
            <v>2021</v>
          </cell>
          <cell r="B372">
            <v>311</v>
          </cell>
          <cell r="C372" t="str">
            <v>Peds</v>
          </cell>
          <cell r="D372" t="str">
            <v>Neona</v>
          </cell>
          <cell r="F372" t="str">
            <v>Colston</v>
          </cell>
          <cell r="G372" t="str">
            <v>MSP</v>
          </cell>
          <cell r="I372">
            <v>10432921</v>
          </cell>
          <cell r="J372" t="e">
            <v>#N/A</v>
          </cell>
          <cell r="K372" t="str">
            <v>Kumbhat, Neha</v>
          </cell>
          <cell r="L372" t="str">
            <v>Kumbhat</v>
          </cell>
          <cell r="M372" t="str">
            <v>Neha</v>
          </cell>
          <cell r="N372">
            <v>44013</v>
          </cell>
          <cell r="O372">
            <v>44377</v>
          </cell>
          <cell r="P372" t="str">
            <v>0771</v>
          </cell>
          <cell r="Q372" t="str">
            <v>MSP</v>
          </cell>
          <cell r="R372">
            <v>40715291</v>
          </cell>
          <cell r="S372" t="e">
            <v>#REF!</v>
          </cell>
          <cell r="T372" t="str">
            <v/>
          </cell>
          <cell r="U372" t="str">
            <v>NA</v>
          </cell>
          <cell r="W372">
            <v>133000</v>
          </cell>
          <cell r="X372">
            <v>1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133000</v>
          </cell>
          <cell r="AD372">
            <v>57000</v>
          </cell>
          <cell r="AE372">
            <v>0</v>
          </cell>
          <cell r="AF372">
            <v>190000</v>
          </cell>
          <cell r="AG372">
            <v>190000</v>
          </cell>
          <cell r="AH372">
            <v>1</v>
          </cell>
          <cell r="AI372">
            <v>190000</v>
          </cell>
          <cell r="AJ372">
            <v>0</v>
          </cell>
          <cell r="AK372"/>
          <cell r="AL372"/>
          <cell r="AO372"/>
          <cell r="AP372"/>
          <cell r="AQ372"/>
          <cell r="AS372">
            <v>190000</v>
          </cell>
          <cell r="AT372">
            <v>44013</v>
          </cell>
          <cell r="AU372">
            <v>44377</v>
          </cell>
          <cell r="AV372" t="str">
            <v>MSP with PNZ and PSZ</v>
          </cell>
          <cell r="AW372">
            <v>44001</v>
          </cell>
          <cell r="BC372" t="str">
            <v>ARC0285617 - New MSP</v>
          </cell>
          <cell r="BD372" t="str">
            <v>Y</v>
          </cell>
          <cell r="BF372" t="str">
            <v>Y</v>
          </cell>
          <cell r="BG372"/>
          <cell r="BH372" t="str">
            <v>nkumbhat@alumni.stanford.edu</v>
          </cell>
          <cell r="BJ372">
            <v>0</v>
          </cell>
          <cell r="BL372">
            <v>63.697318007662837</v>
          </cell>
          <cell r="BM372">
            <v>27.298850574712645</v>
          </cell>
          <cell r="BO372"/>
        </row>
        <row r="373">
          <cell r="A373">
            <v>2021</v>
          </cell>
          <cell r="B373">
            <v>311</v>
          </cell>
          <cell r="C373" t="str">
            <v>Peds</v>
          </cell>
          <cell r="D373" t="str">
            <v>Nephr</v>
          </cell>
          <cell r="F373" t="str">
            <v>Colston</v>
          </cell>
          <cell r="G373" t="str">
            <v>MSP</v>
          </cell>
          <cell r="H373" t="str">
            <v>Active</v>
          </cell>
          <cell r="I373">
            <v>10369094</v>
          </cell>
          <cell r="J373" t="e">
            <v>#N/A</v>
          </cell>
          <cell r="K373" t="str">
            <v>Gunta, Sujana</v>
          </cell>
          <cell r="L373" t="str">
            <v>Gunta</v>
          </cell>
          <cell r="M373" t="str">
            <v>Sujana</v>
          </cell>
          <cell r="N373">
            <v>44013</v>
          </cell>
          <cell r="O373">
            <v>44377</v>
          </cell>
          <cell r="P373" t="str">
            <v>0771</v>
          </cell>
          <cell r="Q373" t="str">
            <v>MSP</v>
          </cell>
          <cell r="R373">
            <v>40654104</v>
          </cell>
          <cell r="S373" t="e">
            <v>#REF!</v>
          </cell>
          <cell r="T373" t="str">
            <v/>
          </cell>
          <cell r="U373" t="str">
            <v>NA</v>
          </cell>
          <cell r="W373">
            <v>117600</v>
          </cell>
          <cell r="X373">
            <v>0.43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117600</v>
          </cell>
          <cell r="AD373">
            <v>50400</v>
          </cell>
          <cell r="AE373">
            <v>0</v>
          </cell>
          <cell r="AF373">
            <v>168000</v>
          </cell>
          <cell r="AG373">
            <v>168000</v>
          </cell>
          <cell r="AH373">
            <v>0.43</v>
          </cell>
          <cell r="AI373">
            <v>72240</v>
          </cell>
          <cell r="AJ373">
            <v>0</v>
          </cell>
          <cell r="AK373"/>
          <cell r="AL373"/>
          <cell r="AO373"/>
          <cell r="AP373"/>
          <cell r="AQ373"/>
          <cell r="AS373">
            <v>72240</v>
          </cell>
          <cell r="AT373">
            <v>44013</v>
          </cell>
          <cell r="AU373">
            <v>44377</v>
          </cell>
          <cell r="AV373" t="str">
            <v>MSP with PNZ and PSZ</v>
          </cell>
          <cell r="AW373">
            <v>43994</v>
          </cell>
          <cell r="BC373" t="str">
            <v>ARC0273462 - Renewal</v>
          </cell>
          <cell r="BD373" t="str">
            <v>D</v>
          </cell>
          <cell r="BF373" t="str">
            <v>N</v>
          </cell>
          <cell r="BG373" t="str">
            <v>Sub 2</v>
          </cell>
          <cell r="BH373" t="str">
            <v>sgunta@ucsd.edu</v>
          </cell>
          <cell r="BJ373">
            <v>1</v>
          </cell>
          <cell r="BK373">
            <v>31100</v>
          </cell>
          <cell r="BL373">
            <v>56.321839080459768</v>
          </cell>
          <cell r="BM373">
            <v>24.137931034482758</v>
          </cell>
          <cell r="BN373">
            <v>0</v>
          </cell>
          <cell r="BO373">
            <v>0</v>
          </cell>
        </row>
        <row r="374">
          <cell r="A374">
            <v>2022</v>
          </cell>
          <cell r="B374">
            <v>311</v>
          </cell>
          <cell r="C374" t="str">
            <v>Peds</v>
          </cell>
          <cell r="D374" t="str">
            <v>ReMed</v>
          </cell>
          <cell r="F374" t="str">
            <v>Colston</v>
          </cell>
          <cell r="G374" t="str">
            <v>MSP</v>
          </cell>
          <cell r="H374" t="str">
            <v>Active</v>
          </cell>
          <cell r="I374">
            <v>10358939</v>
          </cell>
          <cell r="J374" t="e">
            <v>#N/A</v>
          </cell>
          <cell r="K374" t="str">
            <v>Chen, Eulalia Cheng</v>
          </cell>
          <cell r="L374" t="str">
            <v>Chen</v>
          </cell>
          <cell r="M374" t="str">
            <v>Eulalia Cheng</v>
          </cell>
          <cell r="N374">
            <v>44080</v>
          </cell>
          <cell r="O374">
            <v>44444</v>
          </cell>
          <cell r="P374" t="str">
            <v>0771</v>
          </cell>
          <cell r="Q374" t="str">
            <v>MSP</v>
          </cell>
          <cell r="R374">
            <v>40645034</v>
          </cell>
          <cell r="S374" t="e">
            <v>#REF!</v>
          </cell>
          <cell r="T374" t="str">
            <v/>
          </cell>
          <cell r="U374" t="str">
            <v>NA</v>
          </cell>
          <cell r="W374">
            <v>143216</v>
          </cell>
          <cell r="X374">
            <v>0.5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143216</v>
          </cell>
          <cell r="AD374">
            <v>46784</v>
          </cell>
          <cell r="AE374">
            <v>0</v>
          </cell>
          <cell r="AF374">
            <v>190000</v>
          </cell>
          <cell r="AG374">
            <v>190000</v>
          </cell>
          <cell r="AH374">
            <v>0.5</v>
          </cell>
          <cell r="AI374">
            <v>95000</v>
          </cell>
          <cell r="AJ374">
            <v>0</v>
          </cell>
          <cell r="AK374"/>
          <cell r="AL374"/>
          <cell r="AO374"/>
          <cell r="AP374"/>
          <cell r="AQ374"/>
          <cell r="AS374">
            <v>95000</v>
          </cell>
          <cell r="AT374">
            <v>44080</v>
          </cell>
          <cell r="AU374">
            <v>44444</v>
          </cell>
          <cell r="AV374" t="str">
            <v>MSP with PNZ and PSZ</v>
          </cell>
          <cell r="AW374">
            <v>44063</v>
          </cell>
          <cell r="BC374" t="str">
            <v>ARC0284235 - Renewal</v>
          </cell>
          <cell r="BD374" t="str">
            <v>M</v>
          </cell>
          <cell r="BF374" t="str">
            <v>N</v>
          </cell>
          <cell r="BG374"/>
          <cell r="BH374" t="str">
            <v>eucheng@ucsd.edu</v>
          </cell>
          <cell r="BI374" t="str">
            <v>Rady's - Pulmon</v>
          </cell>
          <cell r="BJ374">
            <v>1</v>
          </cell>
          <cell r="BK374">
            <v>31100</v>
          </cell>
          <cell r="BL374">
            <v>68.59003831417624</v>
          </cell>
          <cell r="BM374">
            <v>22.406130268199234</v>
          </cell>
          <cell r="BO374"/>
        </row>
        <row r="375">
          <cell r="A375">
            <v>2021</v>
          </cell>
          <cell r="B375">
            <v>311</v>
          </cell>
          <cell r="C375" t="str">
            <v>Peds</v>
          </cell>
          <cell r="D375" t="str">
            <v>ReMed</v>
          </cell>
          <cell r="F375" t="str">
            <v>Colston</v>
          </cell>
          <cell r="G375" t="str">
            <v>MSP</v>
          </cell>
          <cell r="H375" t="str">
            <v>Active</v>
          </cell>
          <cell r="I375">
            <v>10365980</v>
          </cell>
          <cell r="J375" t="e">
            <v>#N/A</v>
          </cell>
          <cell r="K375" t="str">
            <v>Siew, Ruth</v>
          </cell>
          <cell r="L375" t="str">
            <v>Siew</v>
          </cell>
          <cell r="M375" t="str">
            <v>Ruth</v>
          </cell>
          <cell r="N375">
            <v>44013</v>
          </cell>
          <cell r="O375">
            <v>44377</v>
          </cell>
          <cell r="P375" t="str">
            <v>0772</v>
          </cell>
          <cell r="Q375" t="str">
            <v>MSP</v>
          </cell>
          <cell r="R375">
            <v>40659502</v>
          </cell>
          <cell r="S375" t="e">
            <v>#REF!</v>
          </cell>
          <cell r="T375" t="str">
            <v/>
          </cell>
          <cell r="U375" t="str">
            <v>NA</v>
          </cell>
          <cell r="W375">
            <v>130000</v>
          </cell>
          <cell r="X375">
            <v>1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130000</v>
          </cell>
          <cell r="AD375">
            <v>0</v>
          </cell>
          <cell r="AE375">
            <v>0</v>
          </cell>
          <cell r="AF375">
            <v>130000</v>
          </cell>
          <cell r="AG375">
            <v>130000</v>
          </cell>
          <cell r="AH375">
            <v>1</v>
          </cell>
          <cell r="AI375">
            <v>130000</v>
          </cell>
          <cell r="AJ375">
            <v>0</v>
          </cell>
          <cell r="AK375"/>
          <cell r="AL375"/>
          <cell r="AO375"/>
          <cell r="AP375"/>
          <cell r="AQ375"/>
          <cell r="AS375">
            <v>130000</v>
          </cell>
          <cell r="AT375">
            <v>44013</v>
          </cell>
          <cell r="AU375">
            <v>44377</v>
          </cell>
          <cell r="AV375" t="str">
            <v>MSP with PNZ and PSZ</v>
          </cell>
          <cell r="AW375">
            <v>43934</v>
          </cell>
          <cell r="AX375" t="str">
            <v>Reyes, J.</v>
          </cell>
          <cell r="BC375" t="str">
            <v>ARC0273250</v>
          </cell>
          <cell r="BD375" t="str">
            <v>M</v>
          </cell>
          <cell r="BF375" t="str">
            <v>N</v>
          </cell>
          <cell r="BG375"/>
          <cell r="BH375" t="str">
            <v>rsiew@ucsd.edu</v>
          </cell>
          <cell r="BJ375">
            <v>1</v>
          </cell>
          <cell r="BK375">
            <v>31100</v>
          </cell>
          <cell r="BL375">
            <v>62.26053639846743</v>
          </cell>
          <cell r="BM375">
            <v>0</v>
          </cell>
          <cell r="BO375"/>
        </row>
        <row r="376">
          <cell r="A376">
            <v>2022</v>
          </cell>
          <cell r="B376">
            <v>311</v>
          </cell>
          <cell r="C376" t="str">
            <v>Peds</v>
          </cell>
          <cell r="D376" t="str">
            <v>ReMed</v>
          </cell>
          <cell r="F376" t="str">
            <v>Colston</v>
          </cell>
          <cell r="G376" t="str">
            <v>MSP</v>
          </cell>
          <cell r="I376">
            <v>10451973</v>
          </cell>
          <cell r="J376" t="e">
            <v>#N/A</v>
          </cell>
          <cell r="K376" t="str">
            <v>Tantisira, Kelan</v>
          </cell>
          <cell r="L376" t="str">
            <v>Tantisira</v>
          </cell>
          <cell r="M376" t="str">
            <v>Kelan</v>
          </cell>
          <cell r="N376">
            <v>44075</v>
          </cell>
          <cell r="O376">
            <v>44439</v>
          </cell>
          <cell r="P376" t="str">
            <v>0771</v>
          </cell>
          <cell r="Q376" t="str">
            <v>MSP</v>
          </cell>
          <cell r="R376">
            <v>40744069</v>
          </cell>
          <cell r="S376" t="e">
            <v>#REF!</v>
          </cell>
          <cell r="T376" t="str">
            <v/>
          </cell>
          <cell r="U376" t="str">
            <v>NA</v>
          </cell>
          <cell r="W376">
            <v>197300</v>
          </cell>
          <cell r="X376">
            <v>1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197300</v>
          </cell>
          <cell r="AD376">
            <v>27300</v>
          </cell>
          <cell r="AE376">
            <v>0</v>
          </cell>
          <cell r="AF376">
            <v>224600</v>
          </cell>
          <cell r="AG376">
            <v>224600</v>
          </cell>
          <cell r="AH376">
            <v>1</v>
          </cell>
          <cell r="AI376">
            <v>224600</v>
          </cell>
          <cell r="AJ376">
            <v>0</v>
          </cell>
          <cell r="AK376"/>
          <cell r="AL376"/>
          <cell r="AO376"/>
          <cell r="AP376"/>
          <cell r="AQ376"/>
          <cell r="AS376">
            <v>224600</v>
          </cell>
          <cell r="AT376">
            <v>44075</v>
          </cell>
          <cell r="AU376">
            <v>44439</v>
          </cell>
          <cell r="AV376" t="str">
            <v>MSP with PNZ and PSZ</v>
          </cell>
          <cell r="AW376">
            <v>44060</v>
          </cell>
          <cell r="BC376" t="str">
            <v>ARC0289612 - New MSP</v>
          </cell>
          <cell r="BD376" t="str">
            <v>Y</v>
          </cell>
          <cell r="BF376" t="str">
            <v>Y</v>
          </cell>
          <cell r="BG376"/>
          <cell r="BH376" t="str">
            <v>ktantisira@ucsd.edu</v>
          </cell>
          <cell r="BJ376">
            <v>0</v>
          </cell>
          <cell r="BL376">
            <v>94.492337164750964</v>
          </cell>
          <cell r="BM376">
            <v>13.074712643678161</v>
          </cell>
          <cell r="BO376"/>
        </row>
        <row r="377">
          <cell r="A377">
            <v>2021</v>
          </cell>
          <cell r="B377">
            <v>312</v>
          </cell>
          <cell r="C377" t="str">
            <v>Surgery</v>
          </cell>
          <cell r="D377" t="str">
            <v>NA</v>
          </cell>
          <cell r="E377" t="str">
            <v>370</v>
          </cell>
          <cell r="F377" t="str">
            <v>Colston</v>
          </cell>
          <cell r="G377" t="str">
            <v>MSP</v>
          </cell>
          <cell r="I377">
            <v>10289289</v>
          </cell>
          <cell r="J377" t="e">
            <v>#N/A</v>
          </cell>
          <cell r="K377" t="str">
            <v>Abedi, Garen</v>
          </cell>
          <cell r="L377" t="str">
            <v>Abedi</v>
          </cell>
          <cell r="M377" t="str">
            <v>Garen</v>
          </cell>
          <cell r="N377">
            <v>44013</v>
          </cell>
          <cell r="O377">
            <v>44377</v>
          </cell>
          <cell r="P377" t="str">
            <v>0772</v>
          </cell>
          <cell r="Q377" t="str">
            <v>MSP</v>
          </cell>
          <cell r="R377">
            <v>40729871</v>
          </cell>
          <cell r="S377" t="e">
            <v>#REF!</v>
          </cell>
          <cell r="T377" t="str">
            <v/>
          </cell>
          <cell r="U377" t="str">
            <v>NA</v>
          </cell>
          <cell r="W377">
            <v>91900</v>
          </cell>
          <cell r="X377">
            <v>1.66E-2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91900</v>
          </cell>
          <cell r="AD377">
            <v>0</v>
          </cell>
          <cell r="AE377">
            <v>0</v>
          </cell>
          <cell r="AF377">
            <v>91900</v>
          </cell>
          <cell r="AG377">
            <v>91900</v>
          </cell>
          <cell r="AH377">
            <v>1.66E-2</v>
          </cell>
          <cell r="AI377">
            <v>1525.54</v>
          </cell>
          <cell r="AJ377">
            <v>0</v>
          </cell>
          <cell r="AK377"/>
          <cell r="AL377"/>
          <cell r="AO377"/>
          <cell r="AP377"/>
          <cell r="AQ377"/>
          <cell r="AS377">
            <v>1525.54</v>
          </cell>
          <cell r="AT377">
            <v>44013</v>
          </cell>
          <cell r="AU377">
            <v>44377</v>
          </cell>
          <cell r="AV377" t="str">
            <v>MSP without incentive</v>
          </cell>
          <cell r="AW377">
            <v>43990</v>
          </cell>
          <cell r="BC377" t="str">
            <v>ARC0279152</v>
          </cell>
          <cell r="BD377" t="str">
            <v>N</v>
          </cell>
          <cell r="BF377" t="str">
            <v>Y</v>
          </cell>
          <cell r="BG377"/>
          <cell r="BH377" t="str">
            <v>gabedi@ucsd.edu</v>
          </cell>
          <cell r="BJ377">
            <v>0</v>
          </cell>
          <cell r="BL377">
            <v>44.013409961685824</v>
          </cell>
          <cell r="BM377">
            <v>0</v>
          </cell>
          <cell r="BO377"/>
        </row>
        <row r="378">
          <cell r="A378">
            <v>2021</v>
          </cell>
          <cell r="B378">
            <v>312</v>
          </cell>
          <cell r="C378" t="str">
            <v>Surgery</v>
          </cell>
          <cell r="D378" t="str">
            <v>NA</v>
          </cell>
          <cell r="F378" t="str">
            <v>Colston</v>
          </cell>
          <cell r="G378" t="str">
            <v>MSP</v>
          </cell>
          <cell r="I378">
            <v>10349909</v>
          </cell>
          <cell r="J378" t="e">
            <v>#N/A</v>
          </cell>
          <cell r="K378" t="str">
            <v>Wong, Alvin</v>
          </cell>
          <cell r="L378" t="str">
            <v>Wong</v>
          </cell>
          <cell r="M378" t="str">
            <v>Alvin</v>
          </cell>
          <cell r="N378">
            <v>44013</v>
          </cell>
          <cell r="O378">
            <v>44377</v>
          </cell>
          <cell r="P378" t="str">
            <v>0772</v>
          </cell>
          <cell r="Q378" t="str">
            <v>MSP</v>
          </cell>
          <cell r="R378">
            <v>40714584</v>
          </cell>
          <cell r="S378" t="e">
            <v>#REF!</v>
          </cell>
          <cell r="T378" t="str">
            <v/>
          </cell>
          <cell r="U378" t="str">
            <v>NA</v>
          </cell>
          <cell r="W378">
            <v>91900</v>
          </cell>
          <cell r="X378">
            <v>0.05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91900</v>
          </cell>
          <cell r="AD378">
            <v>0</v>
          </cell>
          <cell r="AE378">
            <v>0</v>
          </cell>
          <cell r="AF378">
            <v>91900</v>
          </cell>
          <cell r="AG378">
            <v>91900</v>
          </cell>
          <cell r="AH378">
            <v>0.05</v>
          </cell>
          <cell r="AI378">
            <v>4595</v>
          </cell>
          <cell r="AJ378">
            <v>0</v>
          </cell>
          <cell r="AK378"/>
          <cell r="AL378"/>
          <cell r="AO378"/>
          <cell r="AP378"/>
          <cell r="AQ378"/>
          <cell r="AS378">
            <v>4595</v>
          </cell>
          <cell r="AT378">
            <v>44013</v>
          </cell>
          <cell r="AU378">
            <v>44377</v>
          </cell>
          <cell r="AV378" t="str">
            <v>MSP with PSZ only</v>
          </cell>
          <cell r="AW378">
            <v>43952</v>
          </cell>
          <cell r="AX378" t="str">
            <v>Colston, S.</v>
          </cell>
          <cell r="BC378" t="str">
            <v>ARC0278243 - New MSP</v>
          </cell>
          <cell r="BD378" t="str">
            <v>N</v>
          </cell>
          <cell r="BF378" t="str">
            <v>Y</v>
          </cell>
          <cell r="BG378" t="str">
            <v>Sub 2</v>
          </cell>
          <cell r="BH378" t="str">
            <v>a8wong@ucsd.edu</v>
          </cell>
          <cell r="BJ378">
            <v>0</v>
          </cell>
          <cell r="BL378">
            <v>44.013409961685824</v>
          </cell>
          <cell r="BM378">
            <v>0</v>
          </cell>
          <cell r="BN378">
            <v>48</v>
          </cell>
          <cell r="BO378">
            <v>0</v>
          </cell>
        </row>
        <row r="379">
          <cell r="A379">
            <v>2022</v>
          </cell>
          <cell r="B379">
            <v>312</v>
          </cell>
          <cell r="C379" t="str">
            <v>Surgery</v>
          </cell>
          <cell r="D379" t="str">
            <v>NA</v>
          </cell>
          <cell r="F379" t="str">
            <v>Colston</v>
          </cell>
          <cell r="G379" t="str">
            <v>MSP</v>
          </cell>
          <cell r="H379" t="str">
            <v>Active</v>
          </cell>
          <cell r="I379">
            <v>10358323</v>
          </cell>
          <cell r="J379" t="e">
            <v>#N/A</v>
          </cell>
          <cell r="K379" t="str">
            <v>Abbadessa, Benjamin</v>
          </cell>
          <cell r="L379" t="str">
            <v>Abbadessa</v>
          </cell>
          <cell r="M379" t="str">
            <v>Benjamin</v>
          </cell>
          <cell r="N379">
            <v>44044</v>
          </cell>
          <cell r="O379">
            <v>44408</v>
          </cell>
          <cell r="P379" t="str">
            <v>0772</v>
          </cell>
          <cell r="Q379" t="str">
            <v>MSP</v>
          </cell>
          <cell r="R379">
            <v>40646583</v>
          </cell>
          <cell r="S379" t="e">
            <v>#REF!</v>
          </cell>
          <cell r="T379" t="str">
            <v/>
          </cell>
          <cell r="U379" t="str">
            <v>NA</v>
          </cell>
          <cell r="W379">
            <v>186234</v>
          </cell>
          <cell r="X379">
            <v>1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186234</v>
          </cell>
          <cell r="AD379">
            <v>72066</v>
          </cell>
          <cell r="AE379">
            <v>0</v>
          </cell>
          <cell r="AF379">
            <v>258300</v>
          </cell>
          <cell r="AG379">
            <v>258300</v>
          </cell>
          <cell r="AH379">
            <v>1</v>
          </cell>
          <cell r="AI379">
            <v>258300</v>
          </cell>
          <cell r="AJ379">
            <v>0</v>
          </cell>
          <cell r="AK379"/>
          <cell r="AL379"/>
          <cell r="AO379"/>
          <cell r="AP379"/>
          <cell r="AQ379"/>
          <cell r="AS379">
            <v>258300</v>
          </cell>
          <cell r="AT379">
            <v>44044</v>
          </cell>
          <cell r="AU379">
            <v>44408</v>
          </cell>
          <cell r="AV379" t="str">
            <v>MSP with PNZ and PSZ</v>
          </cell>
          <cell r="AW379">
            <v>44039</v>
          </cell>
          <cell r="BC379" t="str">
            <v>ARC0279517 - Renewal</v>
          </cell>
          <cell r="BD379" t="str">
            <v>Y</v>
          </cell>
          <cell r="BE379" t="str">
            <v>Castillo</v>
          </cell>
          <cell r="BF379" t="str">
            <v>Y</v>
          </cell>
          <cell r="BG379"/>
          <cell r="BH379" t="str">
            <v>babbadessa@ucsd.edu</v>
          </cell>
          <cell r="BJ379">
            <v>0</v>
          </cell>
          <cell r="BK379">
            <v>31220</v>
          </cell>
          <cell r="BL379">
            <v>89.19252873563218</v>
          </cell>
          <cell r="BM379">
            <v>34.514367816091955</v>
          </cell>
          <cell r="BO379"/>
        </row>
        <row r="380">
          <cell r="A380">
            <v>2021</v>
          </cell>
          <cell r="B380">
            <v>312</v>
          </cell>
          <cell r="C380" t="str">
            <v>Surgery</v>
          </cell>
          <cell r="D380" t="str">
            <v>NA</v>
          </cell>
          <cell r="F380" t="str">
            <v>Colston</v>
          </cell>
          <cell r="G380" t="str">
            <v>MSP</v>
          </cell>
          <cell r="H380" t="str">
            <v>Active</v>
          </cell>
          <cell r="I380">
            <v>10358598</v>
          </cell>
          <cell r="J380" t="e">
            <v>#N/A</v>
          </cell>
          <cell r="K380" t="str">
            <v>Sharma, Ashwyn Kamal</v>
          </cell>
          <cell r="L380" t="str">
            <v>Sharma</v>
          </cell>
          <cell r="M380" t="str">
            <v>Ashwyn</v>
          </cell>
          <cell r="N380">
            <v>44013</v>
          </cell>
          <cell r="O380">
            <v>44377</v>
          </cell>
          <cell r="P380" t="str">
            <v>0772</v>
          </cell>
          <cell r="Q380" t="str">
            <v>MSP</v>
          </cell>
          <cell r="R380">
            <v>40730760</v>
          </cell>
          <cell r="S380" t="e">
            <v>#REF!</v>
          </cell>
          <cell r="T380" t="str">
            <v/>
          </cell>
          <cell r="U380" t="str">
            <v>NA</v>
          </cell>
          <cell r="W380">
            <v>91900</v>
          </cell>
          <cell r="X380">
            <v>0.2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91900</v>
          </cell>
          <cell r="AD380">
            <v>0</v>
          </cell>
          <cell r="AE380">
            <v>0</v>
          </cell>
          <cell r="AF380">
            <v>91900</v>
          </cell>
          <cell r="AG380">
            <v>91900</v>
          </cell>
          <cell r="AH380">
            <v>0.2</v>
          </cell>
          <cell r="AI380">
            <v>18380</v>
          </cell>
          <cell r="AJ380">
            <v>0</v>
          </cell>
          <cell r="AK380"/>
          <cell r="AL380"/>
          <cell r="AO380"/>
          <cell r="AP380"/>
          <cell r="AQ380"/>
          <cell r="AS380">
            <v>18380</v>
          </cell>
          <cell r="AT380">
            <v>44013</v>
          </cell>
          <cell r="AU380">
            <v>44377</v>
          </cell>
          <cell r="AV380" t="str">
            <v>MSP with PSZ only</v>
          </cell>
          <cell r="AW380">
            <v>44020</v>
          </cell>
          <cell r="AX380" t="str">
            <v>Colston, S.</v>
          </cell>
          <cell r="BC380" t="str">
            <v>ARC0284661 - New MSP</v>
          </cell>
          <cell r="BD380" t="str">
            <v>X</v>
          </cell>
          <cell r="BF380" t="str">
            <v>Y</v>
          </cell>
          <cell r="BG380" t="str">
            <v>Sub 2</v>
          </cell>
          <cell r="BH380" t="str">
            <v>aksharma@ucsd.edu</v>
          </cell>
          <cell r="BJ380">
            <v>0</v>
          </cell>
          <cell r="BK380">
            <v>31219</v>
          </cell>
          <cell r="BL380">
            <v>44.013409961685824</v>
          </cell>
          <cell r="BM380">
            <v>0</v>
          </cell>
          <cell r="BN380">
            <v>0</v>
          </cell>
          <cell r="BO380">
            <v>0</v>
          </cell>
        </row>
        <row r="381">
          <cell r="A381">
            <v>2021</v>
          </cell>
          <cell r="B381">
            <v>312</v>
          </cell>
          <cell r="C381" t="str">
            <v>Surgery</v>
          </cell>
          <cell r="D381" t="str">
            <v>NA</v>
          </cell>
          <cell r="F381" t="str">
            <v>Colston</v>
          </cell>
          <cell r="G381" t="str">
            <v>MSP</v>
          </cell>
          <cell r="H381" t="str">
            <v>Active</v>
          </cell>
          <cell r="I381">
            <v>10358599</v>
          </cell>
          <cell r="J381" t="e">
            <v>#N/A</v>
          </cell>
          <cell r="K381" t="str">
            <v>Turner, Michael Anthony</v>
          </cell>
          <cell r="L381" t="str">
            <v>Turner</v>
          </cell>
          <cell r="M381" t="str">
            <v>Michael</v>
          </cell>
          <cell r="N381">
            <v>44013</v>
          </cell>
          <cell r="O381">
            <v>44377</v>
          </cell>
          <cell r="P381" t="str">
            <v>0772</v>
          </cell>
          <cell r="Q381" t="str">
            <v>MSP</v>
          </cell>
          <cell r="R381">
            <v>40730738</v>
          </cell>
          <cell r="S381" t="e">
            <v>#REF!</v>
          </cell>
          <cell r="T381" t="str">
            <v/>
          </cell>
          <cell r="U381" t="str">
            <v>NA</v>
          </cell>
          <cell r="W381">
            <v>91900</v>
          </cell>
          <cell r="X381">
            <v>0.2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91900</v>
          </cell>
          <cell r="AD381">
            <v>0</v>
          </cell>
          <cell r="AE381">
            <v>0</v>
          </cell>
          <cell r="AF381">
            <v>91900</v>
          </cell>
          <cell r="AG381">
            <v>91900</v>
          </cell>
          <cell r="AH381">
            <v>0.2</v>
          </cell>
          <cell r="AI381">
            <v>18380</v>
          </cell>
          <cell r="AJ381">
            <v>0</v>
          </cell>
          <cell r="AK381"/>
          <cell r="AL381"/>
          <cell r="AO381"/>
          <cell r="AP381"/>
          <cell r="AQ381"/>
          <cell r="AS381">
            <v>18380</v>
          </cell>
          <cell r="AT381">
            <v>44013</v>
          </cell>
          <cell r="AU381">
            <v>44377</v>
          </cell>
          <cell r="AV381" t="str">
            <v>MSP with PNZ and PSZ</v>
          </cell>
          <cell r="AW381">
            <v>44011</v>
          </cell>
          <cell r="BC381" t="str">
            <v>ARC0284660 - New MSP</v>
          </cell>
          <cell r="BD381" t="str">
            <v>X</v>
          </cell>
          <cell r="BF381" t="str">
            <v>Y</v>
          </cell>
          <cell r="BG381" t="str">
            <v>Sub 2</v>
          </cell>
          <cell r="BH381" t="str">
            <v>maturner@ucsd.edu</v>
          </cell>
          <cell r="BJ381">
            <v>0</v>
          </cell>
          <cell r="BK381">
            <v>31219</v>
          </cell>
          <cell r="BL381">
            <v>44.013409961685824</v>
          </cell>
          <cell r="BM381">
            <v>0</v>
          </cell>
          <cell r="BN381">
            <v>0</v>
          </cell>
          <cell r="BO381">
            <v>0</v>
          </cell>
        </row>
        <row r="382">
          <cell r="A382">
            <v>2021</v>
          </cell>
          <cell r="B382">
            <v>312</v>
          </cell>
          <cell r="C382" t="str">
            <v>Surgery</v>
          </cell>
          <cell r="D382" t="str">
            <v>NA</v>
          </cell>
          <cell r="F382" t="str">
            <v>Colston</v>
          </cell>
          <cell r="G382" t="str">
            <v>MSP</v>
          </cell>
          <cell r="H382" t="str">
            <v>Active</v>
          </cell>
          <cell r="I382">
            <v>10359043</v>
          </cell>
          <cell r="J382" t="e">
            <v>#N/A</v>
          </cell>
          <cell r="K382" t="str">
            <v>O'Reilly, Eamon Boyce</v>
          </cell>
          <cell r="L382" t="str">
            <v>O'Reilly</v>
          </cell>
          <cell r="M382" t="str">
            <v>Eamon Boyce</v>
          </cell>
          <cell r="N382">
            <v>43891</v>
          </cell>
          <cell r="O382">
            <v>44255</v>
          </cell>
          <cell r="P382" t="str">
            <v>0772</v>
          </cell>
          <cell r="Q382" t="str">
            <v>MSP</v>
          </cell>
          <cell r="R382">
            <v>40646243</v>
          </cell>
          <cell r="S382" t="e">
            <v>#REF!</v>
          </cell>
          <cell r="T382" t="str">
            <v/>
          </cell>
          <cell r="U382" t="str">
            <v>NA</v>
          </cell>
          <cell r="W382">
            <v>91900</v>
          </cell>
          <cell r="X382">
            <v>0.2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91900</v>
          </cell>
          <cell r="AD382">
            <v>0</v>
          </cell>
          <cell r="AE382">
            <v>0</v>
          </cell>
          <cell r="AF382">
            <v>91900</v>
          </cell>
          <cell r="AG382">
            <v>91900</v>
          </cell>
          <cell r="AH382">
            <v>0.2</v>
          </cell>
          <cell r="AI382">
            <v>18380</v>
          </cell>
          <cell r="AJ382">
            <v>0</v>
          </cell>
          <cell r="AK382"/>
          <cell r="AL382"/>
          <cell r="AO382"/>
          <cell r="AP382"/>
          <cell r="AQ382"/>
          <cell r="AS382">
            <v>18380</v>
          </cell>
          <cell r="AT382">
            <v>43891</v>
          </cell>
          <cell r="AU382">
            <v>44255</v>
          </cell>
          <cell r="AV382" t="str">
            <v>MSP with PSZ only</v>
          </cell>
          <cell r="AW382">
            <v>43867</v>
          </cell>
          <cell r="BC382" t="str">
            <v>ARC0268154 - Renewal</v>
          </cell>
          <cell r="BD382" t="str">
            <v>D</v>
          </cell>
          <cell r="BF382" t="str">
            <v>Y</v>
          </cell>
          <cell r="BG382" t="str">
            <v>Sub 2</v>
          </cell>
          <cell r="BH382" t="str">
            <v>eboreilly@ucsd.edu</v>
          </cell>
          <cell r="BJ382">
            <v>0</v>
          </cell>
          <cell r="BK382">
            <v>31220</v>
          </cell>
          <cell r="BL382">
            <v>44.013409961685824</v>
          </cell>
          <cell r="BM382">
            <v>0</v>
          </cell>
          <cell r="BN382">
            <v>0</v>
          </cell>
          <cell r="BO382">
            <v>0</v>
          </cell>
        </row>
        <row r="383">
          <cell r="A383">
            <v>2021</v>
          </cell>
          <cell r="B383">
            <v>312</v>
          </cell>
          <cell r="C383" t="str">
            <v>Surgery</v>
          </cell>
          <cell r="D383" t="str">
            <v>NA</v>
          </cell>
          <cell r="F383" t="str">
            <v>Colston</v>
          </cell>
          <cell r="G383" t="str">
            <v>MSP</v>
          </cell>
          <cell r="H383" t="str">
            <v>Active</v>
          </cell>
          <cell r="I383">
            <v>10359955</v>
          </cell>
          <cell r="J383" t="e">
            <v>#N/A</v>
          </cell>
          <cell r="K383" t="str">
            <v>Chau, Harrison</v>
          </cell>
          <cell r="L383" t="str">
            <v>Chau</v>
          </cell>
          <cell r="M383" t="str">
            <v>Harrison</v>
          </cell>
          <cell r="N383">
            <v>44013</v>
          </cell>
          <cell r="O383">
            <v>44377</v>
          </cell>
          <cell r="P383" t="str">
            <v>0772</v>
          </cell>
          <cell r="Q383" t="str">
            <v>MSP</v>
          </cell>
          <cell r="R383">
            <v>40730753</v>
          </cell>
          <cell r="S383" t="e">
            <v>#REF!</v>
          </cell>
          <cell r="T383" t="str">
            <v/>
          </cell>
          <cell r="U383" t="str">
            <v>NA</v>
          </cell>
          <cell r="W383">
            <v>91900</v>
          </cell>
          <cell r="X383">
            <v>0.2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91900</v>
          </cell>
          <cell r="AD383">
            <v>0</v>
          </cell>
          <cell r="AE383">
            <v>0</v>
          </cell>
          <cell r="AF383">
            <v>91900</v>
          </cell>
          <cell r="AG383">
            <v>91900</v>
          </cell>
          <cell r="AH383">
            <v>0.2</v>
          </cell>
          <cell r="AI383">
            <v>18380</v>
          </cell>
          <cell r="AJ383">
            <v>0</v>
          </cell>
          <cell r="AK383"/>
          <cell r="AL383"/>
          <cell r="AO383"/>
          <cell r="AP383"/>
          <cell r="AQ383"/>
          <cell r="AS383">
            <v>18380</v>
          </cell>
          <cell r="AT383">
            <v>44013</v>
          </cell>
          <cell r="AU383">
            <v>44377</v>
          </cell>
          <cell r="AV383" t="str">
            <v>MSP with PSZ only</v>
          </cell>
          <cell r="AW383">
            <v>44011</v>
          </cell>
          <cell r="AX383" t="str">
            <v>Colston, S.</v>
          </cell>
          <cell r="BC383" t="str">
            <v>ARC0284659 - New MSP</v>
          </cell>
          <cell r="BD383" t="str">
            <v>X</v>
          </cell>
          <cell r="BF383" t="str">
            <v>Y</v>
          </cell>
          <cell r="BG383" t="str">
            <v>Sub 2</v>
          </cell>
          <cell r="BH383" t="str">
            <v>h4chau@ucsd.edu</v>
          </cell>
          <cell r="BJ383">
            <v>0</v>
          </cell>
          <cell r="BK383">
            <v>31219</v>
          </cell>
          <cell r="BL383">
            <v>44.013409961685824</v>
          </cell>
          <cell r="BM383">
            <v>0</v>
          </cell>
          <cell r="BN383">
            <v>0</v>
          </cell>
          <cell r="BO383">
            <v>0</v>
          </cell>
        </row>
        <row r="384">
          <cell r="A384">
            <v>2021</v>
          </cell>
          <cell r="B384">
            <v>312</v>
          </cell>
          <cell r="C384" t="str">
            <v>Surgery</v>
          </cell>
          <cell r="D384" t="str">
            <v>NA</v>
          </cell>
          <cell r="F384" t="str">
            <v>Colston</v>
          </cell>
          <cell r="G384" t="str">
            <v>MSP</v>
          </cell>
          <cell r="H384" t="str">
            <v>Active</v>
          </cell>
          <cell r="I384">
            <v>10359956</v>
          </cell>
          <cell r="J384" t="e">
            <v>#N/A</v>
          </cell>
          <cell r="K384" t="str">
            <v>Li, Jonathan Zik</v>
          </cell>
          <cell r="L384" t="str">
            <v>Li</v>
          </cell>
          <cell r="M384" t="str">
            <v>Jonathan</v>
          </cell>
          <cell r="N384">
            <v>44013</v>
          </cell>
          <cell r="O384">
            <v>44377</v>
          </cell>
          <cell r="P384" t="str">
            <v>0772</v>
          </cell>
          <cell r="Q384" t="str">
            <v>MSP</v>
          </cell>
          <cell r="R384">
            <v>40730763</v>
          </cell>
          <cell r="S384" t="e">
            <v>#REF!</v>
          </cell>
          <cell r="T384" t="str">
            <v/>
          </cell>
          <cell r="U384" t="str">
            <v>NA</v>
          </cell>
          <cell r="W384">
            <v>91900</v>
          </cell>
          <cell r="X384">
            <v>0.2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91900</v>
          </cell>
          <cell r="AD384">
            <v>0</v>
          </cell>
          <cell r="AE384">
            <v>0</v>
          </cell>
          <cell r="AF384">
            <v>91900</v>
          </cell>
          <cell r="AG384">
            <v>91900</v>
          </cell>
          <cell r="AH384">
            <v>0.2</v>
          </cell>
          <cell r="AI384">
            <v>18380</v>
          </cell>
          <cell r="AJ384">
            <v>0</v>
          </cell>
          <cell r="AK384"/>
          <cell r="AL384"/>
          <cell r="AO384"/>
          <cell r="AP384"/>
          <cell r="AQ384"/>
          <cell r="AS384">
            <v>18380</v>
          </cell>
          <cell r="AT384">
            <v>44013</v>
          </cell>
          <cell r="AU384">
            <v>44377</v>
          </cell>
          <cell r="AV384" t="str">
            <v>MSP with PNZ and PSZ</v>
          </cell>
          <cell r="AW384">
            <v>44020</v>
          </cell>
          <cell r="BC384" t="str">
            <v>ARC0284662 - New MSP</v>
          </cell>
          <cell r="BD384" t="str">
            <v>X</v>
          </cell>
          <cell r="BF384" t="str">
            <v>Y</v>
          </cell>
          <cell r="BG384" t="str">
            <v>Sub 2</v>
          </cell>
          <cell r="BH384" t="str">
            <v>jzl023@ucsd.edu</v>
          </cell>
          <cell r="BJ384">
            <v>0</v>
          </cell>
          <cell r="BK384">
            <v>31219</v>
          </cell>
          <cell r="BL384">
            <v>44.013409961685824</v>
          </cell>
          <cell r="BM384">
            <v>0</v>
          </cell>
          <cell r="BN384">
            <v>0</v>
          </cell>
          <cell r="BO384">
            <v>0</v>
          </cell>
        </row>
        <row r="385">
          <cell r="A385">
            <v>2021</v>
          </cell>
          <cell r="B385">
            <v>312</v>
          </cell>
          <cell r="C385" t="str">
            <v>Surgery</v>
          </cell>
          <cell r="D385" t="str">
            <v>NA</v>
          </cell>
          <cell r="F385" t="str">
            <v>Colston</v>
          </cell>
          <cell r="G385" t="str">
            <v>MSP</v>
          </cell>
          <cell r="H385" t="str">
            <v>Active</v>
          </cell>
          <cell r="I385">
            <v>10359957</v>
          </cell>
          <cell r="J385" t="e">
            <v>#N/A</v>
          </cell>
          <cell r="K385" t="str">
            <v>Reeves, James Jeffery</v>
          </cell>
          <cell r="L385" t="str">
            <v>Reeves</v>
          </cell>
          <cell r="M385" t="str">
            <v>James</v>
          </cell>
          <cell r="N385">
            <v>44013</v>
          </cell>
          <cell r="O385">
            <v>44377</v>
          </cell>
          <cell r="P385" t="str">
            <v>0772</v>
          </cell>
          <cell r="Q385" t="str">
            <v>MSP</v>
          </cell>
          <cell r="R385">
            <v>40645570</v>
          </cell>
          <cell r="S385" t="e">
            <v>#REF!</v>
          </cell>
          <cell r="T385" t="str">
            <v/>
          </cell>
          <cell r="U385" t="str">
            <v>NA</v>
          </cell>
          <cell r="W385">
            <v>91900</v>
          </cell>
          <cell r="X385">
            <v>0.2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91900</v>
          </cell>
          <cell r="AD385">
            <v>0</v>
          </cell>
          <cell r="AE385">
            <v>0</v>
          </cell>
          <cell r="AF385">
            <v>91900</v>
          </cell>
          <cell r="AG385">
            <v>91900</v>
          </cell>
          <cell r="AH385">
            <v>0.2</v>
          </cell>
          <cell r="AI385">
            <v>18380</v>
          </cell>
          <cell r="AJ385">
            <v>0</v>
          </cell>
          <cell r="AK385"/>
          <cell r="AL385"/>
          <cell r="AO385"/>
          <cell r="AP385"/>
          <cell r="AQ385"/>
          <cell r="AS385">
            <v>18380</v>
          </cell>
          <cell r="AT385">
            <v>44013</v>
          </cell>
          <cell r="AU385">
            <v>44377</v>
          </cell>
          <cell r="AV385" t="str">
            <v>MSP with PSZ only</v>
          </cell>
          <cell r="AW385">
            <v>44011</v>
          </cell>
          <cell r="BC385" t="str">
            <v>ARC0273350 - Renewal</v>
          </cell>
          <cell r="BD385" t="str">
            <v>X</v>
          </cell>
          <cell r="BF385" t="str">
            <v>Y</v>
          </cell>
          <cell r="BG385" t="str">
            <v>Sub 2</v>
          </cell>
          <cell r="BH385" t="str">
            <v>jreeves@ucsd.edu</v>
          </cell>
          <cell r="BJ385">
            <v>0</v>
          </cell>
          <cell r="BK385">
            <v>31219</v>
          </cell>
          <cell r="BL385">
            <v>44.013409961685824</v>
          </cell>
          <cell r="BM385">
            <v>0</v>
          </cell>
          <cell r="BN385">
            <v>0</v>
          </cell>
          <cell r="BO385">
            <v>0</v>
          </cell>
        </row>
        <row r="386">
          <cell r="A386">
            <v>2021</v>
          </cell>
          <cell r="B386">
            <v>312</v>
          </cell>
          <cell r="C386" t="str">
            <v>Surgery</v>
          </cell>
          <cell r="D386" t="str">
            <v>NA</v>
          </cell>
          <cell r="E386" t="str">
            <v>370</v>
          </cell>
          <cell r="F386" t="str">
            <v>Colston</v>
          </cell>
          <cell r="G386" t="str">
            <v>MSP</v>
          </cell>
          <cell r="I386">
            <v>10360701</v>
          </cell>
          <cell r="J386" t="e">
            <v>#N/A</v>
          </cell>
          <cell r="K386" t="str">
            <v>Javier-DesLoges, Juan Francisco</v>
          </cell>
          <cell r="L386" t="str">
            <v>Javier-DesLoges</v>
          </cell>
          <cell r="M386" t="str">
            <v>Juan Francisco</v>
          </cell>
          <cell r="N386">
            <v>44013</v>
          </cell>
          <cell r="O386">
            <v>44377</v>
          </cell>
          <cell r="P386" t="str">
            <v>0772</v>
          </cell>
          <cell r="Q386" t="str">
            <v>MSP</v>
          </cell>
          <cell r="R386">
            <v>40729953</v>
          </cell>
          <cell r="S386" t="e">
            <v>#REF!</v>
          </cell>
          <cell r="T386" t="str">
            <v/>
          </cell>
          <cell r="U386" t="str">
            <v>NA</v>
          </cell>
          <cell r="W386">
            <v>91900</v>
          </cell>
          <cell r="X386">
            <v>1.66E-2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91900</v>
          </cell>
          <cell r="AD386">
            <v>0</v>
          </cell>
          <cell r="AE386">
            <v>0</v>
          </cell>
          <cell r="AF386">
            <v>91900</v>
          </cell>
          <cell r="AG386">
            <v>91900</v>
          </cell>
          <cell r="AH386">
            <v>1.66E-2</v>
          </cell>
          <cell r="AI386">
            <v>1525.54</v>
          </cell>
          <cell r="AJ386">
            <v>0</v>
          </cell>
          <cell r="AK386"/>
          <cell r="AL386"/>
          <cell r="AO386"/>
          <cell r="AP386"/>
          <cell r="AQ386"/>
          <cell r="AS386">
            <v>1525.54</v>
          </cell>
          <cell r="AT386">
            <v>44013</v>
          </cell>
          <cell r="AU386">
            <v>44377</v>
          </cell>
          <cell r="AV386" t="str">
            <v>MSP without incentive</v>
          </cell>
          <cell r="AW386">
            <v>43990</v>
          </cell>
          <cell r="BC386" t="str">
            <v>ARC0279150</v>
          </cell>
          <cell r="BD386" t="str">
            <v>N</v>
          </cell>
          <cell r="BF386" t="str">
            <v>Y</v>
          </cell>
          <cell r="BG386"/>
          <cell r="BH386" t="str">
            <v>jjavierdesloges@ucsd.edu</v>
          </cell>
          <cell r="BJ386">
            <v>0</v>
          </cell>
          <cell r="BL386">
            <v>44.013409961685824</v>
          </cell>
          <cell r="BM386">
            <v>0</v>
          </cell>
          <cell r="BO386"/>
        </row>
        <row r="387">
          <cell r="A387">
            <v>2022</v>
          </cell>
          <cell r="B387">
            <v>312</v>
          </cell>
          <cell r="C387" t="str">
            <v>Surgery</v>
          </cell>
          <cell r="D387" t="str">
            <v>NA</v>
          </cell>
          <cell r="F387" t="str">
            <v>Colston</v>
          </cell>
          <cell r="G387" t="str">
            <v>MSP</v>
          </cell>
          <cell r="H387" t="str">
            <v>Inactive</v>
          </cell>
          <cell r="I387">
            <v>10361067</v>
          </cell>
          <cell r="J387" t="e">
            <v>#N/A</v>
          </cell>
          <cell r="K387" t="str">
            <v>Race, Alice</v>
          </cell>
          <cell r="L387" t="str">
            <v>Race</v>
          </cell>
          <cell r="M387" t="str">
            <v>Alice</v>
          </cell>
          <cell r="N387">
            <v>44075</v>
          </cell>
          <cell r="O387">
            <v>44439</v>
          </cell>
          <cell r="P387" t="str">
            <v>0772</v>
          </cell>
          <cell r="Q387" t="str">
            <v>MSP</v>
          </cell>
          <cell r="R387">
            <v>40749093</v>
          </cell>
          <cell r="S387" t="e">
            <v>#REF!</v>
          </cell>
          <cell r="T387" t="str">
            <v/>
          </cell>
          <cell r="U387" t="str">
            <v>NA</v>
          </cell>
          <cell r="W387">
            <v>91900</v>
          </cell>
          <cell r="X387">
            <v>1.7000000000000001E-2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91900</v>
          </cell>
          <cell r="AD387">
            <v>0</v>
          </cell>
          <cell r="AE387">
            <v>0</v>
          </cell>
          <cell r="AF387">
            <v>91900</v>
          </cell>
          <cell r="AG387">
            <v>91900</v>
          </cell>
          <cell r="AH387">
            <v>1.7000000000000001E-2</v>
          </cell>
          <cell r="AI387">
            <v>1562.3000000000002</v>
          </cell>
          <cell r="AJ387">
            <v>0</v>
          </cell>
          <cell r="AK387"/>
          <cell r="AL387"/>
          <cell r="AO387"/>
          <cell r="AP387"/>
          <cell r="AQ387"/>
          <cell r="AS387">
            <v>1562.3</v>
          </cell>
          <cell r="AT387">
            <v>44075</v>
          </cell>
          <cell r="AU387">
            <v>44439</v>
          </cell>
          <cell r="AV387" t="str">
            <v>MSP without incentive</v>
          </cell>
          <cell r="AW387">
            <v>44077</v>
          </cell>
          <cell r="BC387" t="str">
            <v>ARC0284706 - New MSP</v>
          </cell>
          <cell r="BD387" t="str">
            <v>X</v>
          </cell>
          <cell r="BF387" t="str">
            <v>Y</v>
          </cell>
          <cell r="BG387"/>
          <cell r="BH387" t="str">
            <v>arace@ucsd.edu</v>
          </cell>
          <cell r="BJ387">
            <v>0</v>
          </cell>
          <cell r="BL387">
            <v>44.013409961685824</v>
          </cell>
          <cell r="BM387">
            <v>0</v>
          </cell>
          <cell r="BO387"/>
        </row>
        <row r="388">
          <cell r="A388">
            <v>2022</v>
          </cell>
          <cell r="B388">
            <v>312</v>
          </cell>
          <cell r="C388" t="str">
            <v>Surgery</v>
          </cell>
          <cell r="D388" t="str">
            <v>NA</v>
          </cell>
          <cell r="F388" t="str">
            <v>Colston</v>
          </cell>
          <cell r="G388" t="str">
            <v>MSP</v>
          </cell>
          <cell r="H388" t="str">
            <v>Inactive</v>
          </cell>
          <cell r="I388">
            <v>10362287</v>
          </cell>
          <cell r="J388" t="e">
            <v>#N/A</v>
          </cell>
          <cell r="K388" t="str">
            <v>Yang, Gene</v>
          </cell>
          <cell r="L388" t="str">
            <v>Yang</v>
          </cell>
          <cell r="M388" t="str">
            <v>Gene</v>
          </cell>
          <cell r="N388">
            <v>44044</v>
          </cell>
          <cell r="O388">
            <v>44408</v>
          </cell>
          <cell r="P388" t="str">
            <v>0772</v>
          </cell>
          <cell r="Q388" t="str">
            <v>MSP</v>
          </cell>
          <cell r="R388">
            <v>40744164</v>
          </cell>
          <cell r="S388" t="e">
            <v>#REF!</v>
          </cell>
          <cell r="T388" t="str">
            <v/>
          </cell>
          <cell r="U388" t="str">
            <v>NA</v>
          </cell>
          <cell r="W388">
            <v>91900</v>
          </cell>
          <cell r="X388">
            <v>1.7000000000000001E-2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91900</v>
          </cell>
          <cell r="AD388">
            <v>0</v>
          </cell>
          <cell r="AE388">
            <v>0</v>
          </cell>
          <cell r="AF388">
            <v>91900</v>
          </cell>
          <cell r="AG388">
            <v>91900</v>
          </cell>
          <cell r="AH388">
            <v>1.7000000000000001E-2</v>
          </cell>
          <cell r="AI388">
            <v>1562.3000000000002</v>
          </cell>
          <cell r="AJ388">
            <v>0</v>
          </cell>
          <cell r="AK388"/>
          <cell r="AL388"/>
          <cell r="AO388"/>
          <cell r="AP388"/>
          <cell r="AQ388"/>
          <cell r="AS388">
            <v>1562.3</v>
          </cell>
          <cell r="AT388">
            <v>44044</v>
          </cell>
          <cell r="AU388">
            <v>44408</v>
          </cell>
          <cell r="AV388" t="str">
            <v>MSP without incentive</v>
          </cell>
          <cell r="AW388">
            <v>44058</v>
          </cell>
          <cell r="BC388" t="str">
            <v>ARC0284704 - New MSP</v>
          </cell>
          <cell r="BD388" t="str">
            <v>X</v>
          </cell>
          <cell r="BF388" t="str">
            <v>Y</v>
          </cell>
          <cell r="BG388"/>
          <cell r="BH388" t="str">
            <v>g1yang@ucsd.edu</v>
          </cell>
          <cell r="BJ388">
            <v>0</v>
          </cell>
          <cell r="BL388">
            <v>44.013409961685824</v>
          </cell>
          <cell r="BM388">
            <v>0</v>
          </cell>
          <cell r="BO388"/>
        </row>
        <row r="389">
          <cell r="A389">
            <v>2022</v>
          </cell>
          <cell r="B389">
            <v>312</v>
          </cell>
          <cell r="C389" t="str">
            <v>Surgery</v>
          </cell>
          <cell r="D389" t="str">
            <v>NA</v>
          </cell>
          <cell r="F389" t="str">
            <v>Colston</v>
          </cell>
          <cell r="G389" t="str">
            <v>MSP</v>
          </cell>
          <cell r="H389" t="str">
            <v>Active</v>
          </cell>
          <cell r="I389">
            <v>10364356</v>
          </cell>
          <cell r="J389" t="e">
            <v>#N/A</v>
          </cell>
          <cell r="K389" t="str">
            <v>Santorelli, Jarrett</v>
          </cell>
          <cell r="L389" t="str">
            <v>Santorelli</v>
          </cell>
          <cell r="M389" t="str">
            <v>Jarrett</v>
          </cell>
          <cell r="N389">
            <v>44044</v>
          </cell>
          <cell r="O389">
            <v>44408</v>
          </cell>
          <cell r="P389" t="str">
            <v>0772</v>
          </cell>
          <cell r="Q389" t="str">
            <v>MSP</v>
          </cell>
          <cell r="R389">
            <v>40754886</v>
          </cell>
          <cell r="S389" t="e">
            <v>#REF!</v>
          </cell>
          <cell r="T389" t="str">
            <v/>
          </cell>
          <cell r="U389" t="str">
            <v>NA</v>
          </cell>
          <cell r="W389">
            <v>91900</v>
          </cell>
          <cell r="X389">
            <v>0.1024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91900</v>
          </cell>
          <cell r="AD389">
            <v>0</v>
          </cell>
          <cell r="AE389">
            <v>0</v>
          </cell>
          <cell r="AF389">
            <v>91900</v>
          </cell>
          <cell r="AG389">
            <v>91900</v>
          </cell>
          <cell r="AH389">
            <v>0.1024</v>
          </cell>
          <cell r="AI389">
            <v>9410.5600000000013</v>
          </cell>
          <cell r="AJ389">
            <v>0</v>
          </cell>
          <cell r="AK389"/>
          <cell r="AL389"/>
          <cell r="AO389"/>
          <cell r="AP389"/>
          <cell r="AQ389"/>
          <cell r="AS389">
            <v>9410.56</v>
          </cell>
          <cell r="AT389">
            <v>44044</v>
          </cell>
          <cell r="AU389">
            <v>44408</v>
          </cell>
          <cell r="AV389" t="str">
            <v>MSP with PNZ only</v>
          </cell>
          <cell r="AW389">
            <v>44055</v>
          </cell>
          <cell r="BC389" t="str">
            <v>ARC0276221 - New MSP</v>
          </cell>
          <cell r="BD389" t="str">
            <v>X</v>
          </cell>
          <cell r="BF389" t="str">
            <v>Y</v>
          </cell>
          <cell r="BG389"/>
          <cell r="BH389" t="str">
            <v>jsantorelli@ucsd.edu</v>
          </cell>
          <cell r="BJ389">
            <v>0</v>
          </cell>
          <cell r="BK389">
            <v>31222</v>
          </cell>
          <cell r="BL389">
            <v>44.013409961685824</v>
          </cell>
          <cell r="BM389">
            <v>0</v>
          </cell>
          <cell r="BO389"/>
        </row>
        <row r="390">
          <cell r="A390">
            <v>2022</v>
          </cell>
          <cell r="B390">
            <v>312</v>
          </cell>
          <cell r="C390" t="str">
            <v>Surgery</v>
          </cell>
          <cell r="D390" t="str">
            <v>NA</v>
          </cell>
          <cell r="F390" t="str">
            <v>Colston</v>
          </cell>
          <cell r="G390" t="str">
            <v>MSP</v>
          </cell>
          <cell r="H390" t="str">
            <v>Active</v>
          </cell>
          <cell r="I390">
            <v>10364997</v>
          </cell>
          <cell r="J390" t="e">
            <v>#N/A</v>
          </cell>
          <cell r="K390" t="str">
            <v>Pratt, Theodore Christian</v>
          </cell>
          <cell r="L390" t="str">
            <v>Pratt</v>
          </cell>
          <cell r="M390" t="str">
            <v>Theodore Christian</v>
          </cell>
          <cell r="N390">
            <v>44055</v>
          </cell>
          <cell r="O390">
            <v>44419</v>
          </cell>
          <cell r="P390" t="str">
            <v>0772</v>
          </cell>
          <cell r="Q390" t="str">
            <v>MSP</v>
          </cell>
          <cell r="R390">
            <v>40657687</v>
          </cell>
          <cell r="S390" t="e">
            <v>#REF!</v>
          </cell>
          <cell r="T390" t="str">
            <v/>
          </cell>
          <cell r="U390" t="str">
            <v>NA</v>
          </cell>
          <cell r="W390">
            <v>91900</v>
          </cell>
          <cell r="X390">
            <v>0.1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91900</v>
          </cell>
          <cell r="AD390">
            <v>0</v>
          </cell>
          <cell r="AE390">
            <v>0</v>
          </cell>
          <cell r="AF390">
            <v>91900</v>
          </cell>
          <cell r="AG390">
            <v>91900</v>
          </cell>
          <cell r="AH390">
            <v>0.1</v>
          </cell>
          <cell r="AI390">
            <v>9190</v>
          </cell>
          <cell r="AJ390">
            <v>0</v>
          </cell>
          <cell r="AK390"/>
          <cell r="AL390"/>
          <cell r="AO390"/>
          <cell r="AP390"/>
          <cell r="AQ390"/>
          <cell r="AS390">
            <v>9190</v>
          </cell>
          <cell r="AT390">
            <v>44055</v>
          </cell>
          <cell r="AU390">
            <v>44419</v>
          </cell>
          <cell r="AV390" t="str">
            <v>MSP with PSZ only</v>
          </cell>
          <cell r="AW390">
            <v>44060</v>
          </cell>
          <cell r="BC390" t="str">
            <v>ARC0282532 - Renewal</v>
          </cell>
          <cell r="BD390" t="str">
            <v>D</v>
          </cell>
          <cell r="BF390" t="str">
            <v>Y</v>
          </cell>
          <cell r="BG390" t="str">
            <v>Sub 2</v>
          </cell>
          <cell r="BH390" t="str">
            <v>tpratt@ucsd.edu</v>
          </cell>
          <cell r="BJ390">
            <v>0</v>
          </cell>
          <cell r="BK390">
            <v>31220</v>
          </cell>
          <cell r="BL390">
            <v>44.013409961685824</v>
          </cell>
          <cell r="BM390">
            <v>0</v>
          </cell>
          <cell r="BN390">
            <v>0</v>
          </cell>
          <cell r="BO390">
            <v>0</v>
          </cell>
        </row>
        <row r="391">
          <cell r="A391">
            <v>2022</v>
          </cell>
          <cell r="B391">
            <v>312</v>
          </cell>
          <cell r="C391" t="str">
            <v>Surgery</v>
          </cell>
          <cell r="D391" t="str">
            <v>NA</v>
          </cell>
          <cell r="F391" t="str">
            <v>Colston</v>
          </cell>
          <cell r="G391" t="str">
            <v>MSP</v>
          </cell>
          <cell r="H391" t="str">
            <v>Active</v>
          </cell>
          <cell r="I391">
            <v>10365800</v>
          </cell>
          <cell r="J391" t="e">
            <v>#N/A</v>
          </cell>
          <cell r="K391" t="str">
            <v>Raschke, Eric</v>
          </cell>
          <cell r="L391" t="str">
            <v>Raschke</v>
          </cell>
          <cell r="M391" t="str">
            <v>Eric</v>
          </cell>
          <cell r="N391">
            <v>44044</v>
          </cell>
          <cell r="O391">
            <v>44408</v>
          </cell>
          <cell r="P391" t="str">
            <v>0772</v>
          </cell>
          <cell r="Q391" t="str">
            <v>MSP</v>
          </cell>
          <cell r="R391">
            <v>40743831</v>
          </cell>
          <cell r="S391" t="e">
            <v>#REF!</v>
          </cell>
          <cell r="T391" t="str">
            <v/>
          </cell>
          <cell r="U391" t="str">
            <v>NA</v>
          </cell>
          <cell r="W391">
            <v>91900</v>
          </cell>
          <cell r="X391">
            <v>0.2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91900</v>
          </cell>
          <cell r="AD391">
            <v>0</v>
          </cell>
          <cell r="AE391">
            <v>0</v>
          </cell>
          <cell r="AF391">
            <v>91900</v>
          </cell>
          <cell r="AG391">
            <v>91900</v>
          </cell>
          <cell r="AH391">
            <v>0.2</v>
          </cell>
          <cell r="AI391">
            <v>18380</v>
          </cell>
          <cell r="AJ391">
            <v>0</v>
          </cell>
          <cell r="AK391"/>
          <cell r="AL391"/>
          <cell r="AO391"/>
          <cell r="AP391"/>
          <cell r="AQ391"/>
          <cell r="AS391">
            <v>18380</v>
          </cell>
          <cell r="AT391">
            <v>44044</v>
          </cell>
          <cell r="AU391">
            <v>44408</v>
          </cell>
          <cell r="AV391" t="str">
            <v>MSP with PSZ only</v>
          </cell>
          <cell r="AW391">
            <v>44058</v>
          </cell>
          <cell r="BC391" t="str">
            <v>ARC0276222 - New MSP</v>
          </cell>
          <cell r="BD391" t="str">
            <v>X</v>
          </cell>
          <cell r="BF391" t="str">
            <v>Y</v>
          </cell>
          <cell r="BG391" t="str">
            <v>Sub 2</v>
          </cell>
          <cell r="BH391" t="str">
            <v>eraschke@ucsd.edu</v>
          </cell>
          <cell r="BJ391">
            <v>0</v>
          </cell>
          <cell r="BK391">
            <v>31222</v>
          </cell>
          <cell r="BL391">
            <v>44.013409961685824</v>
          </cell>
          <cell r="BM391">
            <v>0</v>
          </cell>
          <cell r="BN391">
            <v>0</v>
          </cell>
          <cell r="BO391">
            <v>0</v>
          </cell>
        </row>
        <row r="392">
          <cell r="A392">
            <v>2021</v>
          </cell>
          <cell r="B392">
            <v>312</v>
          </cell>
          <cell r="C392" t="str">
            <v>Surgery</v>
          </cell>
          <cell r="D392" t="str">
            <v>NA</v>
          </cell>
          <cell r="F392" t="str">
            <v>Colston</v>
          </cell>
          <cell r="G392" t="str">
            <v>MSP</v>
          </cell>
          <cell r="H392" t="str">
            <v>Active</v>
          </cell>
          <cell r="I392">
            <v>10365844</v>
          </cell>
          <cell r="J392" t="e">
            <v>#N/A</v>
          </cell>
          <cell r="K392" t="str">
            <v>Rechnic, Mark</v>
          </cell>
          <cell r="L392" t="str">
            <v>Rechnic</v>
          </cell>
          <cell r="M392" t="str">
            <v>Mark</v>
          </cell>
          <cell r="N392">
            <v>44013</v>
          </cell>
          <cell r="O392">
            <v>44377</v>
          </cell>
          <cell r="P392" t="str">
            <v>0771</v>
          </cell>
          <cell r="Q392" t="str">
            <v>MSP</v>
          </cell>
          <cell r="R392">
            <v>40658039</v>
          </cell>
          <cell r="S392" t="e">
            <v>#REF!</v>
          </cell>
          <cell r="T392" t="str">
            <v/>
          </cell>
          <cell r="U392" t="str">
            <v>NA</v>
          </cell>
          <cell r="W392">
            <v>200000</v>
          </cell>
          <cell r="X392">
            <v>1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200000</v>
          </cell>
          <cell r="AD392">
            <v>15000</v>
          </cell>
          <cell r="AE392">
            <v>0</v>
          </cell>
          <cell r="AF392">
            <v>215000</v>
          </cell>
          <cell r="AG392">
            <v>215000</v>
          </cell>
          <cell r="AH392">
            <v>1</v>
          </cell>
          <cell r="AI392">
            <v>215000</v>
          </cell>
          <cell r="AJ392">
            <v>0</v>
          </cell>
          <cell r="AK392"/>
          <cell r="AL392"/>
          <cell r="AO392"/>
          <cell r="AP392"/>
          <cell r="AQ392"/>
          <cell r="AS392">
            <v>215000</v>
          </cell>
          <cell r="AT392">
            <v>44013</v>
          </cell>
          <cell r="AU392">
            <v>44377</v>
          </cell>
          <cell r="AV392" t="str">
            <v>MSP with PNZ and PSZ</v>
          </cell>
          <cell r="AW392">
            <v>44000</v>
          </cell>
          <cell r="BC392" t="str">
            <v>ARC0273390 - Renewal</v>
          </cell>
          <cell r="BD392" t="str">
            <v>Y</v>
          </cell>
          <cell r="BF392" t="str">
            <v>Y</v>
          </cell>
          <cell r="BG392"/>
          <cell r="BH392" t="str">
            <v>mrechnic@ucsd.edu</v>
          </cell>
          <cell r="BJ392">
            <v>0</v>
          </cell>
          <cell r="BK392">
            <v>31220</v>
          </cell>
          <cell r="BL392">
            <v>95.785440613026822</v>
          </cell>
          <cell r="BM392">
            <v>7.1839080459770113</v>
          </cell>
          <cell r="BO392"/>
        </row>
        <row r="393">
          <cell r="A393">
            <v>2022</v>
          </cell>
          <cell r="B393">
            <v>312</v>
          </cell>
          <cell r="C393" t="str">
            <v>Surgery</v>
          </cell>
          <cell r="D393" t="str">
            <v>NA</v>
          </cell>
          <cell r="F393" t="str">
            <v>Colston</v>
          </cell>
          <cell r="G393" t="str">
            <v>MSP</v>
          </cell>
          <cell r="H393" t="str">
            <v>Active</v>
          </cell>
          <cell r="I393">
            <v>10367115</v>
          </cell>
          <cell r="J393" t="e">
            <v>#N/A</v>
          </cell>
          <cell r="K393" t="str">
            <v>Ramirez, Alfredo Rafael</v>
          </cell>
          <cell r="L393" t="str">
            <v>Ramirez</v>
          </cell>
          <cell r="M393" t="str">
            <v>Alfredo Rafael</v>
          </cell>
          <cell r="N393">
            <v>44069</v>
          </cell>
          <cell r="O393">
            <v>44433</v>
          </cell>
          <cell r="P393" t="str">
            <v>0772</v>
          </cell>
          <cell r="Q393" t="str">
            <v>MSP</v>
          </cell>
          <cell r="R393">
            <v>40647996</v>
          </cell>
          <cell r="S393" t="e">
            <v>#REF!</v>
          </cell>
          <cell r="T393" t="str">
            <v/>
          </cell>
          <cell r="U393" t="str">
            <v>NA</v>
          </cell>
          <cell r="W393">
            <v>91900</v>
          </cell>
          <cell r="X393">
            <v>0.1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91900</v>
          </cell>
          <cell r="AD393">
            <v>0</v>
          </cell>
          <cell r="AE393">
            <v>0</v>
          </cell>
          <cell r="AF393">
            <v>91900</v>
          </cell>
          <cell r="AG393">
            <v>91900</v>
          </cell>
          <cell r="AH393">
            <v>0.1</v>
          </cell>
          <cell r="AI393">
            <v>9190</v>
          </cell>
          <cell r="AJ393">
            <v>0</v>
          </cell>
          <cell r="AK393"/>
          <cell r="AL393"/>
          <cell r="AO393"/>
          <cell r="AP393"/>
          <cell r="AQ393"/>
          <cell r="AS393">
            <v>9190</v>
          </cell>
          <cell r="AT393">
            <v>44069</v>
          </cell>
          <cell r="AU393">
            <v>44433</v>
          </cell>
          <cell r="AV393" t="str">
            <v>MSP with PSZ only</v>
          </cell>
          <cell r="AW393">
            <v>44062</v>
          </cell>
          <cell r="BC393" t="str">
            <v>ARC0282540 - Renewal</v>
          </cell>
          <cell r="BD393" t="str">
            <v>D</v>
          </cell>
          <cell r="BF393" t="str">
            <v>Y</v>
          </cell>
          <cell r="BG393" t="str">
            <v>Sub 2</v>
          </cell>
          <cell r="BH393" t="str">
            <v>alramirez@ucsd.edu</v>
          </cell>
          <cell r="BI393" t="str">
            <v>PNZ/PSZ only; no MTE set up needed</v>
          </cell>
          <cell r="BJ393">
            <v>0</v>
          </cell>
          <cell r="BK393">
            <v>31220</v>
          </cell>
          <cell r="BL393">
            <v>44.013409961685824</v>
          </cell>
          <cell r="BM393">
            <v>0</v>
          </cell>
          <cell r="BN393">
            <v>0</v>
          </cell>
          <cell r="BO393">
            <v>0</v>
          </cell>
        </row>
        <row r="394">
          <cell r="A394">
            <v>2021</v>
          </cell>
          <cell r="B394">
            <v>312</v>
          </cell>
          <cell r="C394" t="str">
            <v>Surgery</v>
          </cell>
          <cell r="D394" t="str">
            <v>NA</v>
          </cell>
          <cell r="F394" t="str">
            <v>Colston</v>
          </cell>
          <cell r="G394" t="str">
            <v>MSP</v>
          </cell>
          <cell r="H394" t="str">
            <v>Active</v>
          </cell>
          <cell r="I394">
            <v>10367619</v>
          </cell>
          <cell r="J394" t="e">
            <v>#N/A</v>
          </cell>
          <cell r="K394" t="str">
            <v>Mou, Zongyang</v>
          </cell>
          <cell r="L394" t="str">
            <v>Mou</v>
          </cell>
          <cell r="M394" t="str">
            <v>Zongyang</v>
          </cell>
          <cell r="N394">
            <v>44013</v>
          </cell>
          <cell r="O394">
            <v>44377</v>
          </cell>
          <cell r="P394" t="str">
            <v>0772</v>
          </cell>
          <cell r="Q394" t="str">
            <v>MSP</v>
          </cell>
          <cell r="R394">
            <v>40730743</v>
          </cell>
          <cell r="S394" t="e">
            <v>#REF!</v>
          </cell>
          <cell r="T394" t="str">
            <v/>
          </cell>
          <cell r="U394" t="str">
            <v>NA</v>
          </cell>
          <cell r="W394">
            <v>91900</v>
          </cell>
          <cell r="X394">
            <v>0.2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91900</v>
          </cell>
          <cell r="AD394">
            <v>0</v>
          </cell>
          <cell r="AE394">
            <v>0</v>
          </cell>
          <cell r="AF394">
            <v>91900</v>
          </cell>
          <cell r="AG394">
            <v>91900</v>
          </cell>
          <cell r="AH394">
            <v>0.2</v>
          </cell>
          <cell r="AI394">
            <v>18380</v>
          </cell>
          <cell r="AJ394">
            <v>0</v>
          </cell>
          <cell r="AK394"/>
          <cell r="AL394"/>
          <cell r="AO394"/>
          <cell r="AP394"/>
          <cell r="AQ394"/>
          <cell r="AS394">
            <v>18380</v>
          </cell>
          <cell r="AT394">
            <v>44013</v>
          </cell>
          <cell r="AU394">
            <v>44377</v>
          </cell>
          <cell r="AV394" t="str">
            <v>MSP with PSZ only</v>
          </cell>
          <cell r="AW394">
            <v>44011</v>
          </cell>
          <cell r="AX394" t="str">
            <v>Colston, S.</v>
          </cell>
          <cell r="BC394" t="str">
            <v>ARC0284663 - New MSP</v>
          </cell>
          <cell r="BD394" t="str">
            <v>X</v>
          </cell>
          <cell r="BF394" t="str">
            <v>Y</v>
          </cell>
          <cell r="BG394" t="str">
            <v>Sub 2</v>
          </cell>
          <cell r="BH394" t="str">
            <v>zmou@ucsd.edu</v>
          </cell>
          <cell r="BJ394">
            <v>0</v>
          </cell>
          <cell r="BK394">
            <v>31219</v>
          </cell>
          <cell r="BL394">
            <v>44.013409961685824</v>
          </cell>
          <cell r="BM394">
            <v>0</v>
          </cell>
          <cell r="BN394">
            <v>0</v>
          </cell>
          <cell r="BO394">
            <v>0</v>
          </cell>
        </row>
        <row r="395">
          <cell r="A395">
            <v>2021</v>
          </cell>
          <cell r="B395">
            <v>312</v>
          </cell>
          <cell r="C395" t="str">
            <v>Surgery</v>
          </cell>
          <cell r="D395" t="str">
            <v>NA</v>
          </cell>
          <cell r="F395" t="str">
            <v>Colston</v>
          </cell>
          <cell r="G395" t="str">
            <v>MSP</v>
          </cell>
          <cell r="H395" t="str">
            <v>Active</v>
          </cell>
          <cell r="I395">
            <v>10367990</v>
          </cell>
          <cell r="J395" t="e">
            <v>#N/A</v>
          </cell>
          <cell r="K395" t="str">
            <v>Kamel, George</v>
          </cell>
          <cell r="L395" t="str">
            <v>Kamel</v>
          </cell>
          <cell r="M395" t="str">
            <v>George</v>
          </cell>
          <cell r="N395">
            <v>43780</v>
          </cell>
          <cell r="O395">
            <v>44145</v>
          </cell>
          <cell r="P395" t="str">
            <v>0772</v>
          </cell>
          <cell r="Q395" t="str">
            <v>MSP</v>
          </cell>
          <cell r="R395">
            <v>40653773</v>
          </cell>
          <cell r="S395" t="e">
            <v>#REF!</v>
          </cell>
          <cell r="T395" t="str">
            <v/>
          </cell>
          <cell r="U395" t="str">
            <v>NA</v>
          </cell>
          <cell r="W395">
            <v>91900</v>
          </cell>
          <cell r="X395">
            <v>0.05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91900</v>
          </cell>
          <cell r="AD395">
            <v>0</v>
          </cell>
          <cell r="AE395">
            <v>0</v>
          </cell>
          <cell r="AF395">
            <v>91900</v>
          </cell>
          <cell r="AG395">
            <v>91900</v>
          </cell>
          <cell r="AH395">
            <v>0.05</v>
          </cell>
          <cell r="AI395">
            <v>4595</v>
          </cell>
          <cell r="AJ395">
            <v>0</v>
          </cell>
          <cell r="AK395"/>
          <cell r="AL395"/>
          <cell r="AO395"/>
          <cell r="AP395"/>
          <cell r="AQ395"/>
          <cell r="AS395">
            <v>4595</v>
          </cell>
          <cell r="AT395">
            <v>43780</v>
          </cell>
          <cell r="AU395">
            <v>44145</v>
          </cell>
          <cell r="AV395" t="str">
            <v>MSP with PSZ only</v>
          </cell>
          <cell r="AW395">
            <v>43767</v>
          </cell>
          <cell r="BD395" t="str">
            <v>X</v>
          </cell>
          <cell r="BF395" t="str">
            <v>Y</v>
          </cell>
          <cell r="BG395" t="str">
            <v>Sub 2</v>
          </cell>
          <cell r="BH395" t="str">
            <v>gkamel@ucsd.edu</v>
          </cell>
          <cell r="BJ395">
            <v>0</v>
          </cell>
          <cell r="BK395">
            <v>31205</v>
          </cell>
          <cell r="BL395">
            <v>44.013409961685824</v>
          </cell>
          <cell r="BM395">
            <v>0</v>
          </cell>
          <cell r="BN395">
            <v>0</v>
          </cell>
          <cell r="BO395">
            <v>0</v>
          </cell>
        </row>
        <row r="396">
          <cell r="A396">
            <v>2022</v>
          </cell>
          <cell r="B396">
            <v>312</v>
          </cell>
          <cell r="C396" t="str">
            <v>Surgery</v>
          </cell>
          <cell r="D396" t="str">
            <v>NA</v>
          </cell>
          <cell r="F396" t="str">
            <v>Colston</v>
          </cell>
          <cell r="G396" t="str">
            <v>MSP</v>
          </cell>
          <cell r="H396" t="str">
            <v>Active</v>
          </cell>
          <cell r="I396">
            <v>10368185</v>
          </cell>
          <cell r="J396" t="e">
            <v>#N/A</v>
          </cell>
          <cell r="K396" t="str">
            <v>Nation, Javan</v>
          </cell>
          <cell r="L396" t="str">
            <v>Nation</v>
          </cell>
          <cell r="M396" t="str">
            <v>Javan</v>
          </cell>
          <cell r="N396">
            <v>44044</v>
          </cell>
          <cell r="O396">
            <v>44408</v>
          </cell>
          <cell r="P396" t="str">
            <v>0771</v>
          </cell>
          <cell r="Q396" t="str">
            <v>MSP</v>
          </cell>
          <cell r="R396">
            <v>40656417</v>
          </cell>
          <cell r="S396" t="e">
            <v>#REF!</v>
          </cell>
          <cell r="T396" t="str">
            <v/>
          </cell>
          <cell r="U396" t="str">
            <v>NA</v>
          </cell>
          <cell r="W396">
            <v>183855</v>
          </cell>
          <cell r="X396">
            <v>1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183855</v>
          </cell>
          <cell r="AD396">
            <v>71145</v>
          </cell>
          <cell r="AE396">
            <v>0</v>
          </cell>
          <cell r="AF396">
            <v>255000</v>
          </cell>
          <cell r="AG396">
            <v>255000</v>
          </cell>
          <cell r="AH396">
            <v>1</v>
          </cell>
          <cell r="AI396">
            <v>255000</v>
          </cell>
          <cell r="AJ396">
            <v>0</v>
          </cell>
          <cell r="AK396"/>
          <cell r="AL396"/>
          <cell r="AO396"/>
          <cell r="AP396"/>
          <cell r="AQ396"/>
          <cell r="AS396">
            <v>255000</v>
          </cell>
          <cell r="AT396">
            <v>44044</v>
          </cell>
          <cell r="AU396">
            <v>44408</v>
          </cell>
          <cell r="AV396" t="str">
            <v>MSP with PNZ and PSZ</v>
          </cell>
          <cell r="AW396">
            <v>44040</v>
          </cell>
          <cell r="BC396" t="str">
            <v>ARC0279499 - Renewal</v>
          </cell>
          <cell r="BD396" t="str">
            <v>M</v>
          </cell>
          <cell r="BF396" t="str">
            <v>Y</v>
          </cell>
          <cell r="BG396"/>
          <cell r="BH396" t="str">
            <v>jnation@ucsd.edu</v>
          </cell>
          <cell r="BI396" t="str">
            <v>Therese - Rady's - Oto
MTE eff 11/1/18</v>
          </cell>
          <cell r="BJ396">
            <v>1</v>
          </cell>
          <cell r="BK396">
            <v>31220</v>
          </cell>
          <cell r="BL396">
            <v>88.053160919540232</v>
          </cell>
          <cell r="BM396">
            <v>34.073275862068968</v>
          </cell>
          <cell r="BO396"/>
        </row>
        <row r="397">
          <cell r="A397">
            <v>2021</v>
          </cell>
          <cell r="B397">
            <v>312</v>
          </cell>
          <cell r="C397" t="str">
            <v>Surgery</v>
          </cell>
          <cell r="D397" t="str">
            <v>NA</v>
          </cell>
          <cell r="F397" t="str">
            <v>Colston</v>
          </cell>
          <cell r="G397" t="str">
            <v>MSP</v>
          </cell>
          <cell r="H397" t="str">
            <v>Active</v>
          </cell>
          <cell r="I397">
            <v>10369023</v>
          </cell>
          <cell r="J397" t="e">
            <v>#N/A</v>
          </cell>
          <cell r="K397" t="str">
            <v>Kindelan, Joshua Titus</v>
          </cell>
          <cell r="L397" t="str">
            <v>Kindelan</v>
          </cell>
          <cell r="M397" t="str">
            <v>Joshua Titus</v>
          </cell>
          <cell r="N397">
            <v>43851</v>
          </cell>
          <cell r="O397">
            <v>44216</v>
          </cell>
          <cell r="P397" t="str">
            <v>0772</v>
          </cell>
          <cell r="Q397" t="str">
            <v>MSP</v>
          </cell>
          <cell r="R397">
            <v>40654008</v>
          </cell>
          <cell r="S397" t="e">
            <v>#REF!</v>
          </cell>
          <cell r="T397" t="str">
            <v/>
          </cell>
          <cell r="U397" t="str">
            <v>NA</v>
          </cell>
          <cell r="W397">
            <v>91900</v>
          </cell>
          <cell r="X397">
            <v>0.1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91900</v>
          </cell>
          <cell r="AD397">
            <v>0</v>
          </cell>
          <cell r="AE397">
            <v>0</v>
          </cell>
          <cell r="AF397">
            <v>91900</v>
          </cell>
          <cell r="AG397">
            <v>91900</v>
          </cell>
          <cell r="AH397">
            <v>0.1</v>
          </cell>
          <cell r="AI397">
            <v>9190</v>
          </cell>
          <cell r="AJ397">
            <v>0</v>
          </cell>
          <cell r="AK397"/>
          <cell r="AL397"/>
          <cell r="AO397"/>
          <cell r="AP397"/>
          <cell r="AQ397"/>
          <cell r="AS397">
            <v>9190</v>
          </cell>
          <cell r="AT397">
            <v>43851</v>
          </cell>
          <cell r="AU397">
            <v>44216</v>
          </cell>
          <cell r="AV397" t="str">
            <v>MSP with PSZ only</v>
          </cell>
          <cell r="AW397">
            <v>43840</v>
          </cell>
          <cell r="BC397" t="str">
            <v>Renewal- ARC0265933</v>
          </cell>
          <cell r="BD397" t="str">
            <v>D</v>
          </cell>
          <cell r="BF397" t="str">
            <v>Y</v>
          </cell>
          <cell r="BG397" t="str">
            <v>Sub 2</v>
          </cell>
          <cell r="BH397" t="str">
            <v>jkindelan@ucsd.edu</v>
          </cell>
          <cell r="BJ397">
            <v>0</v>
          </cell>
          <cell r="BK397">
            <v>31220</v>
          </cell>
          <cell r="BL397">
            <v>44.013409961685824</v>
          </cell>
          <cell r="BM397">
            <v>0</v>
          </cell>
          <cell r="BN397">
            <v>0</v>
          </cell>
          <cell r="BO397">
            <v>0</v>
          </cell>
        </row>
        <row r="398">
          <cell r="A398">
            <v>2021</v>
          </cell>
          <cell r="B398">
            <v>312</v>
          </cell>
          <cell r="C398" t="str">
            <v>Surgery</v>
          </cell>
          <cell r="D398" t="str">
            <v>NA</v>
          </cell>
          <cell r="F398" t="str">
            <v>Colston</v>
          </cell>
          <cell r="G398" t="str">
            <v>MSP</v>
          </cell>
          <cell r="H398" t="str">
            <v>Active</v>
          </cell>
          <cell r="I398">
            <v>10370498</v>
          </cell>
          <cell r="J398" t="e">
            <v>#N/A</v>
          </cell>
          <cell r="K398" t="str">
            <v>Blitzer, Rachel Rose</v>
          </cell>
          <cell r="L398" t="str">
            <v>Blitzer</v>
          </cell>
          <cell r="M398" t="str">
            <v>Rachel</v>
          </cell>
          <cell r="N398">
            <v>44013</v>
          </cell>
          <cell r="O398">
            <v>44377</v>
          </cell>
          <cell r="P398" t="str">
            <v>0772</v>
          </cell>
          <cell r="Q398" t="str">
            <v>MSP</v>
          </cell>
          <cell r="R398">
            <v>40649222</v>
          </cell>
          <cell r="S398" t="e">
            <v>#REF!</v>
          </cell>
          <cell r="T398" t="str">
            <v/>
          </cell>
          <cell r="U398" t="str">
            <v>NA</v>
          </cell>
          <cell r="W398">
            <v>91900</v>
          </cell>
          <cell r="X398">
            <v>0.2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91900</v>
          </cell>
          <cell r="AD398">
            <v>0</v>
          </cell>
          <cell r="AE398">
            <v>0</v>
          </cell>
          <cell r="AF398">
            <v>91900</v>
          </cell>
          <cell r="AG398">
            <v>91900</v>
          </cell>
          <cell r="AH398">
            <v>0.2</v>
          </cell>
          <cell r="AI398">
            <v>18380</v>
          </cell>
          <cell r="AJ398">
            <v>0</v>
          </cell>
          <cell r="AK398"/>
          <cell r="AL398"/>
          <cell r="AO398"/>
          <cell r="AP398"/>
          <cell r="AQ398"/>
          <cell r="AS398">
            <v>18380</v>
          </cell>
          <cell r="AT398">
            <v>44013</v>
          </cell>
          <cell r="AU398">
            <v>44377</v>
          </cell>
          <cell r="AV398" t="str">
            <v>MSP with PSZ only</v>
          </cell>
          <cell r="AW398">
            <v>44011</v>
          </cell>
          <cell r="BC398" t="str">
            <v>ARC0273321 - Renewal</v>
          </cell>
          <cell r="BD398" t="str">
            <v>X</v>
          </cell>
          <cell r="BF398" t="str">
            <v>Y</v>
          </cell>
          <cell r="BG398" t="str">
            <v>Sub 2</v>
          </cell>
          <cell r="BH398" t="str">
            <v>rrblitzer@ucsd.edu</v>
          </cell>
          <cell r="BJ398">
            <v>0</v>
          </cell>
          <cell r="BK398">
            <v>31219</v>
          </cell>
          <cell r="BL398">
            <v>44.013409961685824</v>
          </cell>
          <cell r="BM398">
            <v>0</v>
          </cell>
          <cell r="BN398">
            <v>0</v>
          </cell>
          <cell r="BO398">
            <v>0</v>
          </cell>
        </row>
        <row r="399">
          <cell r="A399">
            <v>2022</v>
          </cell>
          <cell r="B399">
            <v>312</v>
          </cell>
          <cell r="C399" t="str">
            <v>Surgery</v>
          </cell>
          <cell r="D399" t="str">
            <v>NA</v>
          </cell>
          <cell r="F399" t="str">
            <v>Colston</v>
          </cell>
          <cell r="G399" t="str">
            <v>MSP</v>
          </cell>
          <cell r="H399" t="str">
            <v>Active</v>
          </cell>
          <cell r="I399">
            <v>10371327</v>
          </cell>
          <cell r="J399" t="e">
            <v>#N/A</v>
          </cell>
          <cell r="K399" t="str">
            <v>Friesen, Tzyy-Nong L</v>
          </cell>
          <cell r="L399" t="str">
            <v>Friesen</v>
          </cell>
          <cell r="M399" t="str">
            <v>Tzyy-Nong L</v>
          </cell>
          <cell r="N399">
            <v>44051</v>
          </cell>
          <cell r="O399">
            <v>44415</v>
          </cell>
          <cell r="P399" t="str">
            <v>0771</v>
          </cell>
          <cell r="Q399" t="str">
            <v>MSP</v>
          </cell>
          <cell r="R399">
            <v>40654829</v>
          </cell>
          <cell r="S399" t="e">
            <v>#REF!</v>
          </cell>
          <cell r="T399" t="str">
            <v/>
          </cell>
          <cell r="U399" t="str">
            <v>NA</v>
          </cell>
          <cell r="W399">
            <v>150500</v>
          </cell>
          <cell r="X399">
            <v>1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150500</v>
          </cell>
          <cell r="AD399">
            <v>64500</v>
          </cell>
          <cell r="AE399">
            <v>0</v>
          </cell>
          <cell r="AF399">
            <v>215000</v>
          </cell>
          <cell r="AG399">
            <v>215000</v>
          </cell>
          <cell r="AH399">
            <v>1</v>
          </cell>
          <cell r="AI399">
            <v>215000</v>
          </cell>
          <cell r="AJ399">
            <v>0</v>
          </cell>
          <cell r="AK399"/>
          <cell r="AL399"/>
          <cell r="AO399"/>
          <cell r="AP399"/>
          <cell r="AQ399"/>
          <cell r="AS399">
            <v>215000</v>
          </cell>
          <cell r="AT399">
            <v>44051</v>
          </cell>
          <cell r="AU399">
            <v>44415</v>
          </cell>
          <cell r="AV399" t="str">
            <v>MSP with PNZ and PSZ</v>
          </cell>
          <cell r="AW399">
            <v>44055</v>
          </cell>
          <cell r="BC399" t="str">
            <v>ARC0282531 - Renewal</v>
          </cell>
          <cell r="BD399" t="str">
            <v>Y</v>
          </cell>
          <cell r="BF399" t="str">
            <v>Y</v>
          </cell>
          <cell r="BG399"/>
          <cell r="BH399" t="str">
            <v>tzliou@ucsd.edu</v>
          </cell>
          <cell r="BJ399">
            <v>0</v>
          </cell>
          <cell r="BK399">
            <v>31220</v>
          </cell>
          <cell r="BL399">
            <v>72.078544061302679</v>
          </cell>
          <cell r="BM399">
            <v>30.890804597701148</v>
          </cell>
          <cell r="BO399"/>
        </row>
        <row r="400">
          <cell r="A400">
            <v>2022</v>
          </cell>
          <cell r="B400">
            <v>312</v>
          </cell>
          <cell r="C400" t="str">
            <v>Surgery</v>
          </cell>
          <cell r="D400" t="str">
            <v>NA</v>
          </cell>
          <cell r="F400" t="str">
            <v>Colston</v>
          </cell>
          <cell r="G400" t="str">
            <v>MSP</v>
          </cell>
          <cell r="H400" t="str">
            <v>Active</v>
          </cell>
          <cell r="I400">
            <v>10372178</v>
          </cell>
          <cell r="J400" t="e">
            <v>#N/A</v>
          </cell>
          <cell r="K400" t="str">
            <v>Gramins, Daniel</v>
          </cell>
          <cell r="L400" t="str">
            <v>Gramins</v>
          </cell>
          <cell r="M400" t="str">
            <v>Daniel</v>
          </cell>
          <cell r="N400">
            <v>44118</v>
          </cell>
          <cell r="O400">
            <v>44482</v>
          </cell>
          <cell r="P400" t="str">
            <v>0771</v>
          </cell>
          <cell r="Q400" t="str">
            <v>MSP</v>
          </cell>
          <cell r="R400">
            <v>40652266</v>
          </cell>
          <cell r="S400" t="e">
            <v>#REF!</v>
          </cell>
          <cell r="T400" t="str">
            <v/>
          </cell>
          <cell r="U400" t="str">
            <v>NA</v>
          </cell>
          <cell r="W400">
            <v>123500</v>
          </cell>
          <cell r="X400">
            <v>0.1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123500</v>
          </cell>
          <cell r="AD400">
            <v>0</v>
          </cell>
          <cell r="AE400">
            <v>0</v>
          </cell>
          <cell r="AF400">
            <v>123500</v>
          </cell>
          <cell r="AG400">
            <v>123500</v>
          </cell>
          <cell r="AH400">
            <v>0.1</v>
          </cell>
          <cell r="AI400">
            <v>12350</v>
          </cell>
          <cell r="AJ400">
            <v>0</v>
          </cell>
          <cell r="AK400">
            <v>43739</v>
          </cell>
          <cell r="AL400">
            <v>65381</v>
          </cell>
          <cell r="AM400" t="str">
            <v>00/03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S400">
            <v>12350</v>
          </cell>
          <cell r="AT400">
            <v>44118</v>
          </cell>
          <cell r="AU400">
            <v>44482</v>
          </cell>
          <cell r="AV400" t="str">
            <v>MSP with PSZ only</v>
          </cell>
          <cell r="AW400">
            <v>44104</v>
          </cell>
          <cell r="BC400" t="str">
            <v>ARC0286520 - Renewal</v>
          </cell>
          <cell r="BD400" t="str">
            <v>A</v>
          </cell>
          <cell r="BE400" t="str">
            <v>Felix</v>
          </cell>
          <cell r="BF400" t="str">
            <v>Y</v>
          </cell>
          <cell r="BG400" t="str">
            <v>Sub 2</v>
          </cell>
          <cell r="BH400" t="str">
            <v>dgramins@ucsd.edu</v>
          </cell>
          <cell r="BI400" t="str">
            <v>10/31/16 - Changed to Felix as admin asst. SL</v>
          </cell>
          <cell r="BJ400">
            <v>0</v>
          </cell>
          <cell r="BK400">
            <v>31221</v>
          </cell>
          <cell r="BL400">
            <v>59.14750957854406</v>
          </cell>
          <cell r="BM400">
            <v>0</v>
          </cell>
          <cell r="BN400">
            <v>0</v>
          </cell>
          <cell r="BO400">
            <v>0</v>
          </cell>
        </row>
        <row r="401">
          <cell r="A401">
            <v>2021</v>
          </cell>
          <cell r="B401">
            <v>312</v>
          </cell>
          <cell r="C401" t="str">
            <v>Surgery</v>
          </cell>
          <cell r="D401" t="str">
            <v>NA</v>
          </cell>
          <cell r="F401" t="str">
            <v>Colston</v>
          </cell>
          <cell r="G401" t="str">
            <v>MSP</v>
          </cell>
          <cell r="H401" t="str">
            <v>Active</v>
          </cell>
          <cell r="I401">
            <v>10372814</v>
          </cell>
          <cell r="J401" t="e">
            <v>#N/A</v>
          </cell>
          <cell r="K401" t="str">
            <v>Halasz, Sasha Renee</v>
          </cell>
          <cell r="L401" t="str">
            <v>Halasz</v>
          </cell>
          <cell r="M401" t="str">
            <v>Sasha</v>
          </cell>
          <cell r="N401">
            <v>44013</v>
          </cell>
          <cell r="O401">
            <v>44377</v>
          </cell>
          <cell r="P401" t="str">
            <v>0772</v>
          </cell>
          <cell r="Q401" t="str">
            <v>MSP</v>
          </cell>
          <cell r="R401">
            <v>40652546</v>
          </cell>
          <cell r="S401" t="e">
            <v>#REF!</v>
          </cell>
          <cell r="T401" t="str">
            <v/>
          </cell>
          <cell r="U401" t="str">
            <v>NA</v>
          </cell>
          <cell r="W401">
            <v>91900</v>
          </cell>
          <cell r="X401">
            <v>0.2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91900</v>
          </cell>
          <cell r="AD401">
            <v>0</v>
          </cell>
          <cell r="AE401">
            <v>0</v>
          </cell>
          <cell r="AF401">
            <v>91900</v>
          </cell>
          <cell r="AG401">
            <v>91900</v>
          </cell>
          <cell r="AH401">
            <v>0.2</v>
          </cell>
          <cell r="AI401">
            <v>18380</v>
          </cell>
          <cell r="AJ401">
            <v>0</v>
          </cell>
          <cell r="AK401"/>
          <cell r="AL401"/>
          <cell r="AO401"/>
          <cell r="AP401"/>
          <cell r="AQ401"/>
          <cell r="AS401">
            <v>18380</v>
          </cell>
          <cell r="AT401">
            <v>44013</v>
          </cell>
          <cell r="AU401">
            <v>44377</v>
          </cell>
          <cell r="AV401" t="str">
            <v>MSP with PSZ only</v>
          </cell>
          <cell r="AW401">
            <v>44011</v>
          </cell>
          <cell r="BC401" t="str">
            <v>ARC0273295 - Renewal</v>
          </cell>
          <cell r="BD401" t="str">
            <v>D</v>
          </cell>
          <cell r="BF401" t="str">
            <v>Y</v>
          </cell>
          <cell r="BG401" t="str">
            <v>Sub 2</v>
          </cell>
          <cell r="BH401" t="str">
            <v>shalasz@ucsd.edu</v>
          </cell>
          <cell r="BI401" t="str">
            <v>PNZ/PSZ only; No MTE set up needed.</v>
          </cell>
          <cell r="BJ401">
            <v>0</v>
          </cell>
          <cell r="BK401">
            <v>31219</v>
          </cell>
          <cell r="BL401">
            <v>44.013409961685824</v>
          </cell>
          <cell r="BM401">
            <v>0</v>
          </cell>
          <cell r="BN401">
            <v>0</v>
          </cell>
          <cell r="BO401">
            <v>0</v>
          </cell>
        </row>
        <row r="402">
          <cell r="A402">
            <v>2021</v>
          </cell>
          <cell r="B402">
            <v>312</v>
          </cell>
          <cell r="C402" t="str">
            <v>Surgery</v>
          </cell>
          <cell r="D402" t="str">
            <v>NA</v>
          </cell>
          <cell r="F402" t="str">
            <v>Colston</v>
          </cell>
          <cell r="G402" t="str">
            <v>MSP</v>
          </cell>
          <cell r="H402" t="str">
            <v>Active</v>
          </cell>
          <cell r="I402">
            <v>10374118</v>
          </cell>
          <cell r="J402" t="e">
            <v>#N/A</v>
          </cell>
          <cell r="K402" t="str">
            <v>Ren, Yin</v>
          </cell>
          <cell r="L402" t="str">
            <v>Ren</v>
          </cell>
          <cell r="M402" t="str">
            <v>Yin</v>
          </cell>
          <cell r="N402">
            <v>44013</v>
          </cell>
          <cell r="O402">
            <v>44377</v>
          </cell>
          <cell r="P402" t="str">
            <v>0772</v>
          </cell>
          <cell r="Q402" t="str">
            <v>MSP</v>
          </cell>
          <cell r="R402">
            <v>40647593</v>
          </cell>
          <cell r="S402" t="e">
            <v>#REF!</v>
          </cell>
          <cell r="T402" t="str">
            <v/>
          </cell>
          <cell r="U402" t="str">
            <v>NA</v>
          </cell>
          <cell r="W402">
            <v>91900</v>
          </cell>
          <cell r="X402">
            <v>0.2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91900</v>
          </cell>
          <cell r="AD402">
            <v>0</v>
          </cell>
          <cell r="AE402">
            <v>0</v>
          </cell>
          <cell r="AF402">
            <v>91900</v>
          </cell>
          <cell r="AG402">
            <v>91900</v>
          </cell>
          <cell r="AH402">
            <v>0.2</v>
          </cell>
          <cell r="AI402">
            <v>18380</v>
          </cell>
          <cell r="AJ402">
            <v>0</v>
          </cell>
          <cell r="AK402"/>
          <cell r="AL402"/>
          <cell r="AO402"/>
          <cell r="AP402"/>
          <cell r="AQ402"/>
          <cell r="AS402">
            <v>18380</v>
          </cell>
          <cell r="AT402">
            <v>44013</v>
          </cell>
          <cell r="AU402">
            <v>44377</v>
          </cell>
          <cell r="AV402" t="str">
            <v>MSP without incentive</v>
          </cell>
          <cell r="AW402">
            <v>43949</v>
          </cell>
          <cell r="BC402" t="str">
            <v>ARC0273333 - Renewal</v>
          </cell>
          <cell r="BD402" t="str">
            <v>X</v>
          </cell>
          <cell r="BF402" t="str">
            <v>Y</v>
          </cell>
          <cell r="BG402" t="str">
            <v>GME</v>
          </cell>
          <cell r="BH402" t="str">
            <v>yren@ucsd.edu</v>
          </cell>
          <cell r="BJ402">
            <v>0</v>
          </cell>
          <cell r="BK402">
            <v>31219</v>
          </cell>
          <cell r="BL402">
            <v>44.013409961685824</v>
          </cell>
          <cell r="BM402">
            <v>0</v>
          </cell>
          <cell r="BO402"/>
        </row>
        <row r="403">
          <cell r="A403">
            <v>2022</v>
          </cell>
          <cell r="B403">
            <v>312</v>
          </cell>
          <cell r="C403" t="str">
            <v>Surgery</v>
          </cell>
          <cell r="D403" t="str">
            <v>NA</v>
          </cell>
          <cell r="F403" t="str">
            <v>Colston</v>
          </cell>
          <cell r="G403" t="str">
            <v>MSP</v>
          </cell>
          <cell r="H403" t="str">
            <v>Active</v>
          </cell>
          <cell r="I403">
            <v>10374171</v>
          </cell>
          <cell r="J403" t="e">
            <v>#N/A</v>
          </cell>
          <cell r="K403" t="str">
            <v>Patel, Devin Nitin</v>
          </cell>
          <cell r="L403" t="str">
            <v>Patel</v>
          </cell>
          <cell r="M403" t="str">
            <v>Devin</v>
          </cell>
          <cell r="N403">
            <v>44136</v>
          </cell>
          <cell r="O403">
            <v>44500</v>
          </cell>
          <cell r="P403" t="str">
            <v>0772</v>
          </cell>
          <cell r="Q403" t="str">
            <v>MSP</v>
          </cell>
          <cell r="R403">
            <v>40647646</v>
          </cell>
          <cell r="S403" t="e">
            <v>#REF!</v>
          </cell>
          <cell r="T403" t="str">
            <v/>
          </cell>
          <cell r="U403" t="str">
            <v>NA</v>
          </cell>
          <cell r="W403">
            <v>91900</v>
          </cell>
          <cell r="X403">
            <v>1.66E-2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91900</v>
          </cell>
          <cell r="AD403">
            <v>0</v>
          </cell>
          <cell r="AE403">
            <v>0</v>
          </cell>
          <cell r="AF403">
            <v>91900</v>
          </cell>
          <cell r="AG403">
            <v>91900</v>
          </cell>
          <cell r="AH403">
            <v>1.66E-2</v>
          </cell>
          <cell r="AI403">
            <v>1525.54</v>
          </cell>
          <cell r="AJ403">
            <v>0</v>
          </cell>
          <cell r="AK403"/>
          <cell r="AL403"/>
          <cell r="AO403"/>
          <cell r="AP403"/>
          <cell r="AQ403"/>
          <cell r="AS403">
            <v>1525.54</v>
          </cell>
          <cell r="AT403">
            <v>44136</v>
          </cell>
          <cell r="AU403">
            <v>44500</v>
          </cell>
          <cell r="AW403"/>
          <cell r="BC403" t="str">
            <v>ARC0291659</v>
          </cell>
          <cell r="BD403" t="str">
            <v>X</v>
          </cell>
          <cell r="BF403" t="str">
            <v>Y</v>
          </cell>
          <cell r="BG403"/>
          <cell r="BH403" t="str">
            <v>d4patel@ucsd.edu</v>
          </cell>
          <cell r="BJ403">
            <v>0</v>
          </cell>
          <cell r="BK403">
            <v>37021</v>
          </cell>
          <cell r="BL403">
            <v>44.013409961685824</v>
          </cell>
          <cell r="BM403">
            <v>0</v>
          </cell>
          <cell r="BO403"/>
        </row>
        <row r="404">
          <cell r="A404">
            <v>2022</v>
          </cell>
          <cell r="B404">
            <v>312</v>
          </cell>
          <cell r="C404" t="str">
            <v>Surgery</v>
          </cell>
          <cell r="D404" t="str">
            <v>NA</v>
          </cell>
          <cell r="F404" t="str">
            <v>Colston</v>
          </cell>
          <cell r="G404" t="str">
            <v>MSP</v>
          </cell>
          <cell r="I404">
            <v>10453632</v>
          </cell>
          <cell r="J404" t="e">
            <v>#N/A</v>
          </cell>
          <cell r="K404" t="str">
            <v>Guo, Theresa</v>
          </cell>
          <cell r="L404" t="str">
            <v>Guo</v>
          </cell>
          <cell r="M404" t="str">
            <v>Theresa</v>
          </cell>
          <cell r="N404">
            <v>44089</v>
          </cell>
          <cell r="O404">
            <v>44453</v>
          </cell>
          <cell r="P404" t="str">
            <v>0771</v>
          </cell>
          <cell r="Q404" t="str">
            <v>MSP</v>
          </cell>
          <cell r="R404">
            <v>40745966</v>
          </cell>
          <cell r="S404" t="e">
            <v>#REF!</v>
          </cell>
          <cell r="T404" t="str">
            <v/>
          </cell>
          <cell r="U404" t="str">
            <v>NA</v>
          </cell>
          <cell r="W404">
            <v>189000</v>
          </cell>
          <cell r="X404">
            <v>1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189000</v>
          </cell>
          <cell r="AD404">
            <v>81000</v>
          </cell>
          <cell r="AE404">
            <v>0</v>
          </cell>
          <cell r="AF404">
            <v>270000</v>
          </cell>
          <cell r="AG404">
            <v>270000</v>
          </cell>
          <cell r="AH404">
            <v>1</v>
          </cell>
          <cell r="AI404">
            <v>270000</v>
          </cell>
          <cell r="AJ404">
            <v>0</v>
          </cell>
          <cell r="AK404"/>
          <cell r="AL404"/>
          <cell r="AO404"/>
          <cell r="AP404"/>
          <cell r="AQ404"/>
          <cell r="AS404">
            <v>270000</v>
          </cell>
          <cell r="AT404">
            <v>44089</v>
          </cell>
          <cell r="AU404">
            <v>44453</v>
          </cell>
          <cell r="AV404" t="str">
            <v>MSP with PNZ and PSZ</v>
          </cell>
          <cell r="AW404">
            <v>44067</v>
          </cell>
          <cell r="BC404" t="str">
            <v>ARC0289922 - New MSP</v>
          </cell>
          <cell r="BD404" t="str">
            <v>N</v>
          </cell>
          <cell r="BF404" t="str">
            <v>Y</v>
          </cell>
          <cell r="BG404"/>
          <cell r="BH404" t="str">
            <v>twguo@ucsd.edu</v>
          </cell>
          <cell r="BJ404">
            <v>0</v>
          </cell>
          <cell r="BL404">
            <v>90.517241379310349</v>
          </cell>
          <cell r="BM404">
            <v>38.793103448275865</v>
          </cell>
          <cell r="BO404"/>
        </row>
        <row r="405">
          <cell r="A405">
            <v>2022</v>
          </cell>
          <cell r="B405">
            <v>312</v>
          </cell>
          <cell r="C405" t="str">
            <v>Surgery</v>
          </cell>
          <cell r="D405" t="str">
            <v>NA</v>
          </cell>
          <cell r="F405" t="str">
            <v>Colston</v>
          </cell>
          <cell r="G405" t="str">
            <v>MSP</v>
          </cell>
          <cell r="I405">
            <v>10453745</v>
          </cell>
          <cell r="J405" t="e">
            <v>#N/A</v>
          </cell>
          <cell r="K405" t="str">
            <v>Kearns, Mark J.</v>
          </cell>
          <cell r="L405" t="str">
            <v>Kearns</v>
          </cell>
          <cell r="M405" t="str">
            <v>Mark J.</v>
          </cell>
          <cell r="N405">
            <v>44075</v>
          </cell>
          <cell r="O405">
            <v>44439</v>
          </cell>
          <cell r="P405" t="str">
            <v>0770</v>
          </cell>
          <cell r="Q405" t="str">
            <v>MSP</v>
          </cell>
          <cell r="R405">
            <v>40747599</v>
          </cell>
          <cell r="S405" t="e">
            <v>#REF!</v>
          </cell>
          <cell r="T405" t="str">
            <v/>
          </cell>
          <cell r="U405" t="str">
            <v>NA</v>
          </cell>
          <cell r="W405">
            <v>143500</v>
          </cell>
          <cell r="X405">
            <v>1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143500</v>
          </cell>
          <cell r="AD405">
            <v>56500</v>
          </cell>
          <cell r="AE405">
            <v>0</v>
          </cell>
          <cell r="AF405">
            <v>200000</v>
          </cell>
          <cell r="AG405">
            <v>200000</v>
          </cell>
          <cell r="AH405">
            <v>1</v>
          </cell>
          <cell r="AI405">
            <v>200000</v>
          </cell>
          <cell r="AJ405">
            <v>0</v>
          </cell>
          <cell r="AK405"/>
          <cell r="AL405"/>
          <cell r="AO405"/>
          <cell r="AP405"/>
          <cell r="AQ405"/>
          <cell r="AS405">
            <v>200000</v>
          </cell>
          <cell r="AT405">
            <v>44075</v>
          </cell>
          <cell r="AU405">
            <v>44439</v>
          </cell>
          <cell r="AV405" t="str">
            <v>MSP with PNZ and PSZ</v>
          </cell>
          <cell r="AW405">
            <v>44071</v>
          </cell>
          <cell r="BC405" t="str">
            <v>ARC0290161 - New MSP</v>
          </cell>
          <cell r="BD405" t="str">
            <v>N</v>
          </cell>
          <cell r="BF405" t="str">
            <v>Y</v>
          </cell>
          <cell r="BG405"/>
          <cell r="BH405" t="str">
            <v>mjkearns@ucsd.edu</v>
          </cell>
          <cell r="BJ405">
            <v>0</v>
          </cell>
          <cell r="BL405">
            <v>68.726053639846739</v>
          </cell>
          <cell r="BM405">
            <v>27.059386973180075</v>
          </cell>
          <cell r="BO405"/>
        </row>
        <row r="406">
          <cell r="A406">
            <v>2022</v>
          </cell>
          <cell r="B406">
            <v>312</v>
          </cell>
          <cell r="C406" t="str">
            <v>Surgery</v>
          </cell>
          <cell r="D406" t="str">
            <v>NA</v>
          </cell>
          <cell r="F406" t="str">
            <v>Colston</v>
          </cell>
          <cell r="G406" t="str">
            <v>MSP</v>
          </cell>
          <cell r="I406">
            <v>10457089</v>
          </cell>
          <cell r="J406" t="e">
            <v>#N/A</v>
          </cell>
          <cell r="K406" t="str">
            <v>Liu, Shanglei</v>
          </cell>
          <cell r="L406" t="str">
            <v>Liu</v>
          </cell>
          <cell r="M406" t="str">
            <v>Shanglei</v>
          </cell>
          <cell r="N406">
            <v>44105</v>
          </cell>
          <cell r="O406">
            <v>44469</v>
          </cell>
          <cell r="P406" t="str">
            <v>0772</v>
          </cell>
          <cell r="Q406" t="str">
            <v>MSP</v>
          </cell>
          <cell r="R406">
            <v>40753075</v>
          </cell>
          <cell r="S406" t="e">
            <v>#REF!</v>
          </cell>
          <cell r="T406" t="str">
            <v/>
          </cell>
          <cell r="U406" t="str">
            <v>NA</v>
          </cell>
          <cell r="W406">
            <v>180810</v>
          </cell>
          <cell r="X406">
            <v>1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180810</v>
          </cell>
          <cell r="AD406">
            <v>77490</v>
          </cell>
          <cell r="AE406">
            <v>0</v>
          </cell>
          <cell r="AF406">
            <v>258300</v>
          </cell>
          <cell r="AG406">
            <v>258300</v>
          </cell>
          <cell r="AH406">
            <v>1</v>
          </cell>
          <cell r="AI406">
            <v>258300</v>
          </cell>
          <cell r="AJ406">
            <v>0</v>
          </cell>
          <cell r="AK406"/>
          <cell r="AL406"/>
          <cell r="AO406"/>
          <cell r="AP406"/>
          <cell r="AQ406"/>
          <cell r="AS406">
            <v>258300</v>
          </cell>
          <cell r="AT406">
            <v>44105</v>
          </cell>
          <cell r="AU406">
            <v>44469</v>
          </cell>
          <cell r="AV406" t="str">
            <v>MSP with PNZ and PSZ</v>
          </cell>
          <cell r="AW406"/>
          <cell r="BC406" t="str">
            <v>ARC0291065 - New MSP</v>
          </cell>
          <cell r="BD406" t="str">
            <v>Y</v>
          </cell>
          <cell r="BF406" t="str">
            <v>Y</v>
          </cell>
          <cell r="BG406"/>
          <cell r="BH406" t="str">
            <v>s5liu@ucsd.edu</v>
          </cell>
          <cell r="BJ406">
            <v>0</v>
          </cell>
          <cell r="BL406">
            <v>86.59482758620689</v>
          </cell>
          <cell r="BM406">
            <v>37.112068965517238</v>
          </cell>
          <cell r="BO406"/>
        </row>
        <row r="407">
          <cell r="A407">
            <v>2022</v>
          </cell>
          <cell r="B407">
            <v>312</v>
          </cell>
          <cell r="C407" t="str">
            <v>Surgery</v>
          </cell>
          <cell r="D407" t="str">
            <v>NA</v>
          </cell>
          <cell r="F407" t="str">
            <v>Colston</v>
          </cell>
          <cell r="G407" t="str">
            <v>MSP</v>
          </cell>
          <cell r="I407">
            <v>10457536</v>
          </cell>
          <cell r="J407" t="e">
            <v>#N/A</v>
          </cell>
          <cell r="K407" t="str">
            <v>Tadlock, Matthew</v>
          </cell>
          <cell r="L407" t="str">
            <v>Tadlock</v>
          </cell>
          <cell r="M407" t="str">
            <v>Matthew</v>
          </cell>
          <cell r="N407">
            <v>44105</v>
          </cell>
          <cell r="O407">
            <v>44469</v>
          </cell>
          <cell r="P407" t="str">
            <v>0770</v>
          </cell>
          <cell r="Q407" t="str">
            <v>MSP</v>
          </cell>
          <cell r="R407">
            <v>40755035</v>
          </cell>
          <cell r="S407" t="e">
            <v>#REF!</v>
          </cell>
          <cell r="T407" t="str">
            <v/>
          </cell>
          <cell r="U407" t="str">
            <v>NA</v>
          </cell>
          <cell r="W407">
            <v>143500</v>
          </cell>
          <cell r="X407">
            <v>0.4375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143500</v>
          </cell>
          <cell r="AD407">
            <v>0</v>
          </cell>
          <cell r="AE407">
            <v>0</v>
          </cell>
          <cell r="AF407">
            <v>143500</v>
          </cell>
          <cell r="AG407">
            <v>143500</v>
          </cell>
          <cell r="AH407">
            <v>0.4375</v>
          </cell>
          <cell r="AI407">
            <v>62781.25</v>
          </cell>
          <cell r="AJ407">
            <v>0</v>
          </cell>
          <cell r="AK407"/>
          <cell r="AL407"/>
          <cell r="AO407"/>
          <cell r="AP407"/>
          <cell r="AQ407"/>
          <cell r="AS407">
            <v>62781.25</v>
          </cell>
          <cell r="AT407">
            <v>44105</v>
          </cell>
          <cell r="AU407">
            <v>44469</v>
          </cell>
          <cell r="AV407" t="str">
            <v>MSP with PSZ only</v>
          </cell>
          <cell r="AW407"/>
          <cell r="BC407" t="str">
            <v>ARC0291302 - New MSP</v>
          </cell>
          <cell r="BD407" t="str">
            <v>N</v>
          </cell>
          <cell r="BF407" t="str">
            <v>Y</v>
          </cell>
          <cell r="BG407"/>
          <cell r="BH407" t="str">
            <v>mtadlock@ucsd.edu</v>
          </cell>
          <cell r="BJ407">
            <v>0</v>
          </cell>
          <cell r="BL407">
            <v>68.726053639846739</v>
          </cell>
          <cell r="BM407">
            <v>0</v>
          </cell>
          <cell r="BO407"/>
        </row>
        <row r="408">
          <cell r="A408">
            <v>2022</v>
          </cell>
          <cell r="B408">
            <v>312</v>
          </cell>
          <cell r="C408" t="str">
            <v>Surgery</v>
          </cell>
          <cell r="D408" t="str">
            <v>NA</v>
          </cell>
          <cell r="F408" t="str">
            <v>Colston</v>
          </cell>
          <cell r="G408" t="str">
            <v>MSP</v>
          </cell>
          <cell r="I408">
            <v>10459095</v>
          </cell>
          <cell r="J408" t="e">
            <v>#N/A</v>
          </cell>
          <cell r="K408" t="str">
            <v>Potenza, Bruce</v>
          </cell>
          <cell r="L408" t="str">
            <v>Potenza</v>
          </cell>
          <cell r="M408" t="str">
            <v>Bruce</v>
          </cell>
          <cell r="N408">
            <v>44105</v>
          </cell>
          <cell r="O408">
            <v>44469</v>
          </cell>
          <cell r="P408" t="str">
            <v>0770</v>
          </cell>
          <cell r="Q408" t="str">
            <v>MSP</v>
          </cell>
          <cell r="R408">
            <v>40756548</v>
          </cell>
          <cell r="S408" t="e">
            <v>#REF!</v>
          </cell>
          <cell r="T408" t="str">
            <v/>
          </cell>
          <cell r="U408" t="str">
            <v>NA</v>
          </cell>
          <cell r="W408">
            <v>143500</v>
          </cell>
          <cell r="X408">
            <v>0.4375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143500</v>
          </cell>
          <cell r="AD408">
            <v>0</v>
          </cell>
          <cell r="AE408">
            <v>0</v>
          </cell>
          <cell r="AF408">
            <v>143500</v>
          </cell>
          <cell r="AG408">
            <v>143500</v>
          </cell>
          <cell r="AH408">
            <v>0.4375</v>
          </cell>
          <cell r="AI408">
            <v>62781.25</v>
          </cell>
          <cell r="AJ408">
            <v>0</v>
          </cell>
          <cell r="AK408"/>
          <cell r="AL408"/>
          <cell r="AO408"/>
          <cell r="AP408"/>
          <cell r="AQ408"/>
          <cell r="AS408">
            <v>62781.25</v>
          </cell>
          <cell r="AT408">
            <v>44105</v>
          </cell>
          <cell r="AU408">
            <v>44469</v>
          </cell>
          <cell r="AV408" t="str">
            <v>MSP with PSZ only</v>
          </cell>
          <cell r="AW408"/>
          <cell r="BC408" t="str">
            <v>ARC0291486 - New MSP</v>
          </cell>
          <cell r="BD408" t="str">
            <v>N</v>
          </cell>
          <cell r="BF408" t="str">
            <v>Y</v>
          </cell>
          <cell r="BG408" t="str">
            <v>Sub 2</v>
          </cell>
          <cell r="BH408" t="str">
            <v>bpotenza@ucsd.edu</v>
          </cell>
          <cell r="BJ408">
            <v>0</v>
          </cell>
          <cell r="BL408">
            <v>68.726053639846739</v>
          </cell>
          <cell r="BM408">
            <v>0</v>
          </cell>
          <cell r="BN408">
            <v>0</v>
          </cell>
          <cell r="BO408">
            <v>0</v>
          </cell>
        </row>
        <row r="409">
          <cell r="A409">
            <v>2021</v>
          </cell>
          <cell r="B409">
            <v>312</v>
          </cell>
          <cell r="C409" t="str">
            <v>Surgery</v>
          </cell>
          <cell r="D409" t="str">
            <v>NSG</v>
          </cell>
          <cell r="F409" t="str">
            <v>Colston</v>
          </cell>
          <cell r="G409" t="str">
            <v>MSP</v>
          </cell>
          <cell r="H409" t="str">
            <v>Active</v>
          </cell>
          <cell r="I409">
            <v>10362622</v>
          </cell>
          <cell r="J409" t="e">
            <v>#N/A</v>
          </cell>
          <cell r="K409" t="str">
            <v>Steinberg, Jeffrey</v>
          </cell>
          <cell r="L409" t="str">
            <v>Steinberg</v>
          </cell>
          <cell r="M409" t="str">
            <v>Jeffrey</v>
          </cell>
          <cell r="N409">
            <v>44013</v>
          </cell>
          <cell r="O409">
            <v>44377</v>
          </cell>
          <cell r="P409" t="str">
            <v>0772</v>
          </cell>
          <cell r="Q409" t="str">
            <v>MSP</v>
          </cell>
          <cell r="R409">
            <v>40715372</v>
          </cell>
          <cell r="S409" t="e">
            <v>#REF!</v>
          </cell>
          <cell r="T409" t="str">
            <v/>
          </cell>
          <cell r="U409" t="str">
            <v>NA</v>
          </cell>
          <cell r="W409">
            <v>180810</v>
          </cell>
          <cell r="X409">
            <v>1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180810</v>
          </cell>
          <cell r="AD409">
            <v>77490</v>
          </cell>
          <cell r="AE409">
            <v>0</v>
          </cell>
          <cell r="AF409">
            <v>258300</v>
          </cell>
          <cell r="AG409">
            <v>258300</v>
          </cell>
          <cell r="AH409">
            <v>1</v>
          </cell>
          <cell r="AI409">
            <v>258300</v>
          </cell>
          <cell r="AJ409">
            <v>0</v>
          </cell>
          <cell r="AK409"/>
          <cell r="AL409"/>
          <cell r="AO409"/>
          <cell r="AP409"/>
          <cell r="AQ409"/>
          <cell r="AS409">
            <v>258300</v>
          </cell>
          <cell r="AT409">
            <v>44013</v>
          </cell>
          <cell r="AU409">
            <v>44377</v>
          </cell>
          <cell r="AV409" t="str">
            <v>MSP with PNZ and PSZ</v>
          </cell>
          <cell r="AW409">
            <v>44001</v>
          </cell>
          <cell r="BC409" t="str">
            <v>ARC0285589 - New MSP</v>
          </cell>
          <cell r="BD409" t="str">
            <v>X</v>
          </cell>
          <cell r="BF409" t="str">
            <v>Y</v>
          </cell>
          <cell r="BG409"/>
          <cell r="BH409" t="str">
            <v>j1steinberg@ucsd.edu</v>
          </cell>
          <cell r="BJ409">
            <v>0</v>
          </cell>
          <cell r="BK409">
            <v>31230</v>
          </cell>
          <cell r="BL409">
            <v>86.59482758620689</v>
          </cell>
          <cell r="BM409">
            <v>37.112068965517238</v>
          </cell>
          <cell r="BO409"/>
        </row>
        <row r="410">
          <cell r="A410">
            <v>2021</v>
          </cell>
          <cell r="B410">
            <v>312</v>
          </cell>
          <cell r="C410" t="str">
            <v>Surgery</v>
          </cell>
          <cell r="D410" t="str">
            <v>NSG</v>
          </cell>
          <cell r="F410" t="str">
            <v>Colston</v>
          </cell>
          <cell r="G410" t="str">
            <v>MSP</v>
          </cell>
          <cell r="H410" t="str">
            <v>Active</v>
          </cell>
          <cell r="I410">
            <v>10363597</v>
          </cell>
          <cell r="J410" t="e">
            <v>#N/A</v>
          </cell>
          <cell r="K410" t="str">
            <v>Tomlin, Jeffrey Michael</v>
          </cell>
          <cell r="L410" t="str">
            <v>Tomlin</v>
          </cell>
          <cell r="M410" t="str">
            <v>Jeffrey</v>
          </cell>
          <cell r="N410">
            <v>43851</v>
          </cell>
          <cell r="O410">
            <v>44216</v>
          </cell>
          <cell r="P410" t="str">
            <v>0770</v>
          </cell>
          <cell r="Q410" t="str">
            <v>MSP</v>
          </cell>
          <cell r="R410">
            <v>40660741</v>
          </cell>
          <cell r="S410" t="e">
            <v>#REF!</v>
          </cell>
          <cell r="T410" t="str">
            <v/>
          </cell>
          <cell r="U410" t="str">
            <v>NA</v>
          </cell>
          <cell r="W410">
            <v>204470</v>
          </cell>
          <cell r="X410">
            <v>0.15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204470</v>
          </cell>
          <cell r="AD410">
            <v>87630</v>
          </cell>
          <cell r="AE410">
            <v>0</v>
          </cell>
          <cell r="AF410">
            <v>292100</v>
          </cell>
          <cell r="AG410">
            <v>292100</v>
          </cell>
          <cell r="AH410">
            <v>0.15</v>
          </cell>
          <cell r="AI410">
            <v>43815</v>
          </cell>
          <cell r="AJ410">
            <v>0</v>
          </cell>
          <cell r="AK410"/>
          <cell r="AL410"/>
          <cell r="AO410"/>
          <cell r="AP410"/>
          <cell r="AQ410"/>
          <cell r="AS410">
            <v>43815</v>
          </cell>
          <cell r="AT410">
            <v>43851</v>
          </cell>
          <cell r="AU410">
            <v>44216</v>
          </cell>
          <cell r="AV410" t="str">
            <v>MSP with PNZ and PSZ</v>
          </cell>
          <cell r="AW410">
            <v>43819</v>
          </cell>
          <cell r="AX410" t="str">
            <v>Taylor, J.</v>
          </cell>
          <cell r="BC410" t="str">
            <v>New MSP - ARC0271358</v>
          </cell>
          <cell r="BD410" t="str">
            <v>D</v>
          </cell>
          <cell r="BF410" t="str">
            <v>Y</v>
          </cell>
          <cell r="BG410" t="str">
            <v>Sub 2</v>
          </cell>
          <cell r="BH410" t="str">
            <v>jmtomlin@health.ucsd.edu</v>
          </cell>
          <cell r="BJ410">
            <v>0</v>
          </cell>
          <cell r="BK410">
            <v>31220</v>
          </cell>
          <cell r="BL410">
            <v>97.92624521072797</v>
          </cell>
          <cell r="BM410">
            <v>41.968390804597703</v>
          </cell>
          <cell r="BN410">
            <v>0</v>
          </cell>
          <cell r="BO410">
            <v>0</v>
          </cell>
        </row>
        <row r="411">
          <cell r="A411">
            <v>2022</v>
          </cell>
          <cell r="B411">
            <v>312</v>
          </cell>
          <cell r="C411" t="str">
            <v>Surgery</v>
          </cell>
          <cell r="D411" t="str">
            <v>NSG</v>
          </cell>
          <cell r="F411" t="str">
            <v>Colston</v>
          </cell>
          <cell r="G411" t="str">
            <v>MSP</v>
          </cell>
          <cell r="H411" t="str">
            <v>Active</v>
          </cell>
          <cell r="I411">
            <v>10363756</v>
          </cell>
          <cell r="J411" t="e">
            <v>#N/A</v>
          </cell>
          <cell r="K411" t="str">
            <v>Tung, Howard</v>
          </cell>
          <cell r="L411" t="str">
            <v>Tung</v>
          </cell>
          <cell r="M411" t="str">
            <v>Howard</v>
          </cell>
          <cell r="N411">
            <v>44044</v>
          </cell>
          <cell r="O411">
            <v>44408</v>
          </cell>
          <cell r="P411" t="str">
            <v>0770</v>
          </cell>
          <cell r="Q411" t="str">
            <v>MSP</v>
          </cell>
          <cell r="R411">
            <v>40660943</v>
          </cell>
          <cell r="S411" t="e">
            <v>#REF!</v>
          </cell>
          <cell r="T411" t="str">
            <v/>
          </cell>
          <cell r="U411" t="str">
            <v>NA</v>
          </cell>
          <cell r="W411">
            <v>301734</v>
          </cell>
          <cell r="X411">
            <v>1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301734</v>
          </cell>
          <cell r="AD411">
            <v>98566</v>
          </cell>
          <cell r="AE411">
            <v>0</v>
          </cell>
          <cell r="AF411">
            <v>400300</v>
          </cell>
          <cell r="AG411">
            <v>400300</v>
          </cell>
          <cell r="AH411">
            <v>1</v>
          </cell>
          <cell r="AI411">
            <v>400300</v>
          </cell>
          <cell r="AJ411">
            <v>0</v>
          </cell>
          <cell r="AK411"/>
          <cell r="AL411"/>
          <cell r="AO411"/>
          <cell r="AP411"/>
          <cell r="AQ411"/>
          <cell r="AS411">
            <v>400300</v>
          </cell>
          <cell r="AT411">
            <v>44044</v>
          </cell>
          <cell r="AU411">
            <v>44408</v>
          </cell>
          <cell r="AV411" t="str">
            <v>MSP with PNZ and PSZ</v>
          </cell>
          <cell r="AW411">
            <v>44042</v>
          </cell>
          <cell r="BC411" t="str">
            <v>ARC0279506 - Renewal</v>
          </cell>
          <cell r="BD411" t="str">
            <v>Y</v>
          </cell>
          <cell r="BF411" t="str">
            <v>Y</v>
          </cell>
          <cell r="BG411"/>
          <cell r="BH411" t="str">
            <v>hotung@ucsd.edu</v>
          </cell>
          <cell r="BJ411">
            <v>0</v>
          </cell>
          <cell r="BK411">
            <v>31220</v>
          </cell>
          <cell r="BL411">
            <v>144.50862068965517</v>
          </cell>
          <cell r="BM411">
            <v>47.205938697318011</v>
          </cell>
          <cell r="BO411"/>
        </row>
        <row r="412">
          <cell r="A412">
            <v>2021</v>
          </cell>
          <cell r="B412">
            <v>312</v>
          </cell>
          <cell r="C412" t="str">
            <v>Surgery</v>
          </cell>
          <cell r="D412" t="str">
            <v>NSG</v>
          </cell>
          <cell r="F412" t="str">
            <v>Colston</v>
          </cell>
          <cell r="G412" t="str">
            <v>MSP</v>
          </cell>
          <cell r="H412" t="str">
            <v>Active</v>
          </cell>
          <cell r="I412">
            <v>10364297</v>
          </cell>
          <cell r="J412" t="e">
            <v>#N/A</v>
          </cell>
          <cell r="K412" t="str">
            <v>Santiago-Dieppa, David</v>
          </cell>
          <cell r="L412" t="str">
            <v>Santiago-Dieppa</v>
          </cell>
          <cell r="M412" t="str">
            <v>David</v>
          </cell>
          <cell r="N412">
            <v>44013</v>
          </cell>
          <cell r="O412">
            <v>44377</v>
          </cell>
          <cell r="P412" t="str">
            <v>0772</v>
          </cell>
          <cell r="Q412" t="str">
            <v>MSP</v>
          </cell>
          <cell r="R412">
            <v>40720372</v>
          </cell>
          <cell r="S412" t="e">
            <v>#REF!</v>
          </cell>
          <cell r="T412" t="str">
            <v/>
          </cell>
          <cell r="U412" t="str">
            <v>NA</v>
          </cell>
          <cell r="W412">
            <v>180810</v>
          </cell>
          <cell r="X412">
            <v>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180810</v>
          </cell>
          <cell r="AD412">
            <v>77490</v>
          </cell>
          <cell r="AE412">
            <v>0</v>
          </cell>
          <cell r="AF412">
            <v>258300</v>
          </cell>
          <cell r="AG412">
            <v>258300</v>
          </cell>
          <cell r="AH412">
            <v>1</v>
          </cell>
          <cell r="AI412">
            <v>258300</v>
          </cell>
          <cell r="AJ412">
            <v>0</v>
          </cell>
          <cell r="AK412"/>
          <cell r="AL412"/>
          <cell r="AO412"/>
          <cell r="AP412"/>
          <cell r="AQ412"/>
          <cell r="AS412">
            <v>258300</v>
          </cell>
          <cell r="AT412">
            <v>44013</v>
          </cell>
          <cell r="AU412">
            <v>44377</v>
          </cell>
          <cell r="AV412" t="str">
            <v>MSP with PNZ and PSZ</v>
          </cell>
          <cell r="AW412">
            <v>44001</v>
          </cell>
          <cell r="BC412" t="str">
            <v>ARC0280724 - New MSP</v>
          </cell>
          <cell r="BD412" t="str">
            <v>X</v>
          </cell>
          <cell r="BF412" t="str">
            <v>Y</v>
          </cell>
          <cell r="BG412"/>
          <cell r="BH412" t="str">
            <v>drsantiagodieppa@ucsd.edu</v>
          </cell>
          <cell r="BJ412">
            <v>0</v>
          </cell>
          <cell r="BK412">
            <v>31230</v>
          </cell>
          <cell r="BL412">
            <v>86.59482758620689</v>
          </cell>
          <cell r="BM412">
            <v>37.112068965517238</v>
          </cell>
          <cell r="BO412"/>
        </row>
        <row r="413">
          <cell r="A413">
            <v>2022</v>
          </cell>
          <cell r="B413">
            <v>312</v>
          </cell>
          <cell r="C413" t="str">
            <v>Surgery</v>
          </cell>
          <cell r="D413" t="str">
            <v>NSG</v>
          </cell>
          <cell r="F413" t="str">
            <v>Colston</v>
          </cell>
          <cell r="G413" t="str">
            <v>MSP</v>
          </cell>
          <cell r="H413" t="str">
            <v>Active</v>
          </cell>
          <cell r="I413">
            <v>10367390</v>
          </cell>
          <cell r="J413" t="e">
            <v>#N/A</v>
          </cell>
          <cell r="K413" t="str">
            <v>Jeswani, Sunil Partab</v>
          </cell>
          <cell r="L413" t="str">
            <v>Jeswani</v>
          </cell>
          <cell r="M413" t="str">
            <v>Sunil Partab</v>
          </cell>
          <cell r="N413">
            <v>44075</v>
          </cell>
          <cell r="O413">
            <v>44439</v>
          </cell>
          <cell r="P413" t="str">
            <v>0771</v>
          </cell>
          <cell r="Q413" t="str">
            <v>MSP</v>
          </cell>
          <cell r="R413">
            <v>40653529</v>
          </cell>
          <cell r="S413" t="e">
            <v>#REF!</v>
          </cell>
          <cell r="T413" t="str">
            <v/>
          </cell>
          <cell r="U413" t="str">
            <v>NA</v>
          </cell>
          <cell r="W413">
            <v>252494</v>
          </cell>
          <cell r="X413">
            <v>1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252494</v>
          </cell>
          <cell r="AD413">
            <v>95606</v>
          </cell>
          <cell r="AE413">
            <v>0</v>
          </cell>
          <cell r="AF413">
            <v>348100</v>
          </cell>
          <cell r="AG413">
            <v>348100</v>
          </cell>
          <cell r="AH413">
            <v>1</v>
          </cell>
          <cell r="AI413">
            <v>348100</v>
          </cell>
          <cell r="AJ413">
            <v>0</v>
          </cell>
          <cell r="AK413"/>
          <cell r="AL413"/>
          <cell r="AO413"/>
          <cell r="AP413"/>
          <cell r="AQ413"/>
          <cell r="AS413">
            <v>348100</v>
          </cell>
          <cell r="AT413">
            <v>44075</v>
          </cell>
          <cell r="AU413">
            <v>44439</v>
          </cell>
          <cell r="AV413" t="str">
            <v>MSP with PNZ and PSZ</v>
          </cell>
          <cell r="AW413">
            <v>44068</v>
          </cell>
          <cell r="BC413" t="str">
            <v>ARC0282551 - Renewal</v>
          </cell>
          <cell r="BD413" t="str">
            <v>Y</v>
          </cell>
          <cell r="BF413" t="str">
            <v>Y</v>
          </cell>
          <cell r="BG413"/>
          <cell r="BH413" t="str">
            <v>sujeswani@ucsd.edu</v>
          </cell>
          <cell r="BJ413">
            <v>0</v>
          </cell>
          <cell r="BK413">
            <v>31220</v>
          </cell>
          <cell r="BL413">
            <v>120.92624521072797</v>
          </cell>
          <cell r="BM413">
            <v>45.788314176245208</v>
          </cell>
          <cell r="BO413"/>
        </row>
        <row r="414">
          <cell r="A414">
            <v>2021</v>
          </cell>
          <cell r="B414">
            <v>312</v>
          </cell>
          <cell r="C414" t="str">
            <v>Surgery</v>
          </cell>
          <cell r="D414" t="str">
            <v>NSG</v>
          </cell>
          <cell r="F414" t="str">
            <v>Colston</v>
          </cell>
          <cell r="G414" t="str">
            <v>MSP</v>
          </cell>
          <cell r="I414">
            <v>10432304</v>
          </cell>
          <cell r="J414" t="e">
            <v>#N/A</v>
          </cell>
          <cell r="K414" t="str">
            <v>Blaskiewicz, Donald</v>
          </cell>
          <cell r="L414" t="str">
            <v>Blaskiewicz</v>
          </cell>
          <cell r="M414" t="str">
            <v>Donald</v>
          </cell>
          <cell r="N414">
            <v>44013</v>
          </cell>
          <cell r="O414">
            <v>44377</v>
          </cell>
          <cell r="P414" t="str">
            <v>0770</v>
          </cell>
          <cell r="Q414" t="str">
            <v>MSP</v>
          </cell>
          <cell r="R414">
            <v>40713100</v>
          </cell>
          <cell r="S414" t="e">
            <v>#REF!</v>
          </cell>
          <cell r="T414" t="str">
            <v/>
          </cell>
          <cell r="U414" t="str">
            <v>NA</v>
          </cell>
          <cell r="W414">
            <v>292100</v>
          </cell>
          <cell r="X414">
            <v>1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292100</v>
          </cell>
          <cell r="AD414">
            <v>107900</v>
          </cell>
          <cell r="AE414">
            <v>0</v>
          </cell>
          <cell r="AF414">
            <v>400000</v>
          </cell>
          <cell r="AG414">
            <v>400000</v>
          </cell>
          <cell r="AH414">
            <v>1</v>
          </cell>
          <cell r="AI414">
            <v>400000</v>
          </cell>
          <cell r="AJ414">
            <v>0</v>
          </cell>
          <cell r="AK414"/>
          <cell r="AL414"/>
          <cell r="AO414"/>
          <cell r="AP414"/>
          <cell r="AQ414"/>
          <cell r="AS414">
            <v>400000</v>
          </cell>
          <cell r="AT414">
            <v>44013</v>
          </cell>
          <cell r="AU414">
            <v>44377</v>
          </cell>
          <cell r="AV414" t="str">
            <v>MSP with PNZ and PSZ</v>
          </cell>
          <cell r="AW414">
            <v>43987</v>
          </cell>
          <cell r="AX414" t="str">
            <v>Colston, S.</v>
          </cell>
          <cell r="BC414" t="str">
            <v>ARC0284667 - New MSP</v>
          </cell>
          <cell r="BD414" t="str">
            <v>N</v>
          </cell>
          <cell r="BF414" t="str">
            <v>Y</v>
          </cell>
          <cell r="BG414"/>
          <cell r="BH414" t="str">
            <v>donald.blaskiewicz.md@gmail.com</v>
          </cell>
          <cell r="BJ414">
            <v>0</v>
          </cell>
          <cell r="BL414">
            <v>139.89463601532566</v>
          </cell>
          <cell r="BM414">
            <v>51.67624521072797</v>
          </cell>
          <cell r="BO414"/>
        </row>
        <row r="415">
          <cell r="A415">
            <v>2021</v>
          </cell>
          <cell r="B415">
            <v>314</v>
          </cell>
          <cell r="C415" t="str">
            <v>Psychiatry</v>
          </cell>
          <cell r="D415" t="str">
            <v>NA</v>
          </cell>
          <cell r="F415" t="str">
            <v>Huynh</v>
          </cell>
          <cell r="G415" t="str">
            <v>MSP</v>
          </cell>
          <cell r="H415" t="str">
            <v>Active</v>
          </cell>
          <cell r="I415">
            <v>10358043</v>
          </cell>
          <cell r="J415" t="e">
            <v>#N/A</v>
          </cell>
          <cell r="K415" t="str">
            <v>Bammidi, Nora</v>
          </cell>
          <cell r="L415" t="str">
            <v>Bammidi</v>
          </cell>
          <cell r="M415" t="str">
            <v>Nora</v>
          </cell>
          <cell r="N415">
            <v>44013</v>
          </cell>
          <cell r="O415">
            <v>44377</v>
          </cell>
          <cell r="P415" t="str">
            <v>0771</v>
          </cell>
          <cell r="Q415" t="str">
            <v>MSP</v>
          </cell>
          <cell r="R415">
            <v>40646070</v>
          </cell>
          <cell r="S415" t="e">
            <v>#REF!</v>
          </cell>
          <cell r="T415" t="str">
            <v/>
          </cell>
          <cell r="U415" t="str">
            <v>NA</v>
          </cell>
          <cell r="W415">
            <v>142100</v>
          </cell>
          <cell r="X415">
            <v>0.6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142100</v>
          </cell>
          <cell r="AD415">
            <v>62900</v>
          </cell>
          <cell r="AE415">
            <v>0</v>
          </cell>
          <cell r="AF415">
            <v>205000</v>
          </cell>
          <cell r="AG415">
            <v>205000</v>
          </cell>
          <cell r="AH415">
            <v>0.6</v>
          </cell>
          <cell r="AI415">
            <v>123000</v>
          </cell>
          <cell r="AJ415">
            <v>0</v>
          </cell>
          <cell r="AK415"/>
          <cell r="AL415"/>
          <cell r="AO415"/>
          <cell r="AP415"/>
          <cell r="AQ415"/>
          <cell r="AS415">
            <v>123000</v>
          </cell>
          <cell r="AT415">
            <v>44013</v>
          </cell>
          <cell r="AU415">
            <v>44377</v>
          </cell>
          <cell r="AV415" t="str">
            <v>MSP with PNZ and PSZ</v>
          </cell>
          <cell r="AW415">
            <v>43985</v>
          </cell>
          <cell r="AX415" t="str">
            <v>Huynh, K.</v>
          </cell>
          <cell r="BC415" t="str">
            <v>ARC0273510</v>
          </cell>
          <cell r="BD415" t="str">
            <v>M</v>
          </cell>
          <cell r="BF415" t="str">
            <v>N</v>
          </cell>
          <cell r="BG415"/>
          <cell r="BH415" t="str">
            <v>nbammidi@ucsd.edu</v>
          </cell>
          <cell r="BJ415">
            <v>0</v>
          </cell>
          <cell r="BK415">
            <v>31420</v>
          </cell>
          <cell r="BL415">
            <v>68.055555555555557</v>
          </cell>
          <cell r="BM415">
            <v>30.124521072796934</v>
          </cell>
          <cell r="BO415"/>
        </row>
        <row r="416">
          <cell r="A416">
            <v>2021</v>
          </cell>
          <cell r="B416">
            <v>314</v>
          </cell>
          <cell r="C416" t="str">
            <v>Psychiatry</v>
          </cell>
          <cell r="D416" t="str">
            <v>NA</v>
          </cell>
          <cell r="F416" t="str">
            <v>Huynh</v>
          </cell>
          <cell r="G416" t="str">
            <v>MSP</v>
          </cell>
          <cell r="H416" t="str">
            <v>Active</v>
          </cell>
          <cell r="I416">
            <v>10358407</v>
          </cell>
          <cell r="J416" t="e">
            <v>#N/A</v>
          </cell>
          <cell r="K416" t="str">
            <v>Ashbrook, Charles</v>
          </cell>
          <cell r="L416" t="str">
            <v>Ashbrook</v>
          </cell>
          <cell r="M416" t="str">
            <v>Charles</v>
          </cell>
          <cell r="N416">
            <v>44075</v>
          </cell>
          <cell r="O416">
            <v>44377</v>
          </cell>
          <cell r="P416" t="str">
            <v>0771</v>
          </cell>
          <cell r="Q416" t="str">
            <v>MSP</v>
          </cell>
          <cell r="R416">
            <v>40644570</v>
          </cell>
          <cell r="S416" t="e">
            <v>#REF!</v>
          </cell>
          <cell r="T416" t="str">
            <v/>
          </cell>
          <cell r="U416" t="str">
            <v>NA</v>
          </cell>
          <cell r="W416">
            <v>176750</v>
          </cell>
          <cell r="X416">
            <v>1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176750</v>
          </cell>
          <cell r="AD416">
            <v>75750</v>
          </cell>
          <cell r="AE416">
            <v>0</v>
          </cell>
          <cell r="AF416">
            <v>252500</v>
          </cell>
          <cell r="AG416">
            <v>252500</v>
          </cell>
          <cell r="AH416">
            <v>1</v>
          </cell>
          <cell r="AI416">
            <v>252500</v>
          </cell>
          <cell r="AJ416">
            <v>0</v>
          </cell>
          <cell r="AK416"/>
          <cell r="AL416"/>
          <cell r="AO416"/>
          <cell r="AP416"/>
          <cell r="AQ416"/>
          <cell r="AS416">
            <v>252500</v>
          </cell>
          <cell r="AT416">
            <v>44075</v>
          </cell>
          <cell r="AU416">
            <v>44377</v>
          </cell>
          <cell r="AV416" t="str">
            <v>MSP with PNZ and PSZ</v>
          </cell>
          <cell r="AW416">
            <v>44068</v>
          </cell>
          <cell r="BC416" t="str">
            <v>ARC0287793- MSP Revision, eff. 09/01/2020</v>
          </cell>
          <cell r="BD416" t="str">
            <v>M</v>
          </cell>
          <cell r="BF416" t="str">
            <v>N</v>
          </cell>
          <cell r="BG416"/>
          <cell r="BH416" t="str">
            <v>cashbrook@ucsd.edu</v>
          </cell>
          <cell r="BJ416">
            <v>0</v>
          </cell>
          <cell r="BK416">
            <v>31420</v>
          </cell>
          <cell r="BL416">
            <v>84.650383141762447</v>
          </cell>
          <cell r="BM416">
            <v>36.27873563218391</v>
          </cell>
          <cell r="BO416"/>
        </row>
        <row r="417">
          <cell r="A417">
            <v>2021</v>
          </cell>
          <cell r="B417">
            <v>314</v>
          </cell>
          <cell r="C417" t="str">
            <v>Psychiatry</v>
          </cell>
          <cell r="D417" t="str">
            <v>NA</v>
          </cell>
          <cell r="F417" t="str">
            <v>Huynh</v>
          </cell>
          <cell r="G417" t="str">
            <v>MSP</v>
          </cell>
          <cell r="H417" t="str">
            <v>Active</v>
          </cell>
          <cell r="I417">
            <v>10358536</v>
          </cell>
          <cell r="J417" t="e">
            <v>#N/A</v>
          </cell>
          <cell r="K417" t="str">
            <v>Bishop, Gregory Floyd</v>
          </cell>
          <cell r="L417" t="str">
            <v>Bishop</v>
          </cell>
          <cell r="M417" t="str">
            <v>Gregory F.</v>
          </cell>
          <cell r="N417">
            <v>44044</v>
          </cell>
          <cell r="O417">
            <v>44377</v>
          </cell>
          <cell r="P417" t="str">
            <v>0771</v>
          </cell>
          <cell r="Q417" t="str">
            <v>MSP</v>
          </cell>
          <cell r="R417">
            <v>40646312</v>
          </cell>
          <cell r="S417" t="e">
            <v>#REF!</v>
          </cell>
          <cell r="T417" t="str">
            <v/>
          </cell>
          <cell r="U417" t="str">
            <v>NA</v>
          </cell>
          <cell r="W417">
            <v>180810</v>
          </cell>
          <cell r="X417">
            <v>1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180810</v>
          </cell>
          <cell r="AD417">
            <v>77490</v>
          </cell>
          <cell r="AE417">
            <v>0</v>
          </cell>
          <cell r="AF417">
            <v>258300</v>
          </cell>
          <cell r="AG417">
            <v>258300</v>
          </cell>
          <cell r="AH417">
            <v>1</v>
          </cell>
          <cell r="AI417">
            <v>258300</v>
          </cell>
          <cell r="AJ417">
            <v>0</v>
          </cell>
          <cell r="AK417"/>
          <cell r="AL417"/>
          <cell r="AO417"/>
          <cell r="AP417"/>
          <cell r="AQ417"/>
          <cell r="AS417">
            <v>258300</v>
          </cell>
          <cell r="AT417">
            <v>44013</v>
          </cell>
          <cell r="AU417">
            <v>44377</v>
          </cell>
          <cell r="AV417" t="str">
            <v>MSP with PNZ and PSZ</v>
          </cell>
          <cell r="AW417">
            <v>44060</v>
          </cell>
          <cell r="BC417" t="str">
            <v>ARC0287791- MSP Revision</v>
          </cell>
          <cell r="BD417" t="str">
            <v>M</v>
          </cell>
          <cell r="BF417" t="str">
            <v>N</v>
          </cell>
          <cell r="BG417"/>
          <cell r="BH417" t="str">
            <v>grbishop@ucsd.edu</v>
          </cell>
          <cell r="BJ417">
            <v>0</v>
          </cell>
          <cell r="BK417">
            <v>31420</v>
          </cell>
          <cell r="BL417">
            <v>86.59482758620689</v>
          </cell>
          <cell r="BM417">
            <v>37.112068965517238</v>
          </cell>
          <cell r="BO417"/>
        </row>
        <row r="418">
          <cell r="A418">
            <v>2022</v>
          </cell>
          <cell r="B418">
            <v>314</v>
          </cell>
          <cell r="C418" t="str">
            <v>Psychiatry</v>
          </cell>
          <cell r="D418" t="str">
            <v>NA</v>
          </cell>
          <cell r="F418" t="str">
            <v>Huynh</v>
          </cell>
          <cell r="G418" t="str">
            <v>MSP</v>
          </cell>
          <cell r="H418" t="str">
            <v>Active</v>
          </cell>
          <cell r="I418">
            <v>10358638</v>
          </cell>
          <cell r="J418" t="e">
            <v>#N/A</v>
          </cell>
          <cell r="K418" t="str">
            <v>Martinez, Stephanie</v>
          </cell>
          <cell r="L418" t="str">
            <v>Martinez</v>
          </cell>
          <cell r="M418" t="str">
            <v>Stephanie</v>
          </cell>
          <cell r="N418">
            <v>44067</v>
          </cell>
          <cell r="O418">
            <v>44431</v>
          </cell>
          <cell r="P418" t="str">
            <v>0772</v>
          </cell>
          <cell r="Q418" t="str">
            <v>MSP</v>
          </cell>
          <cell r="R418">
            <v>40734323</v>
          </cell>
          <cell r="S418" t="e">
            <v>#REF!</v>
          </cell>
          <cell r="T418" t="str">
            <v/>
          </cell>
          <cell r="U418" t="str">
            <v>NA</v>
          </cell>
          <cell r="W418">
            <v>143500</v>
          </cell>
          <cell r="X418">
            <v>1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143500</v>
          </cell>
          <cell r="AD418">
            <v>61500</v>
          </cell>
          <cell r="AE418">
            <v>0</v>
          </cell>
          <cell r="AF418">
            <v>205000</v>
          </cell>
          <cell r="AG418">
            <v>205000</v>
          </cell>
          <cell r="AH418">
            <v>1</v>
          </cell>
          <cell r="AI418">
            <v>205000</v>
          </cell>
          <cell r="AJ418">
            <v>0</v>
          </cell>
          <cell r="AK418"/>
          <cell r="AL418"/>
          <cell r="AO418"/>
          <cell r="AP418"/>
          <cell r="AQ418"/>
          <cell r="AS418">
            <v>205000</v>
          </cell>
          <cell r="AT418">
            <v>44067</v>
          </cell>
          <cell r="AU418">
            <v>44431</v>
          </cell>
          <cell r="AV418" t="str">
            <v>MSP with PNZ and PSZ</v>
          </cell>
          <cell r="AW418">
            <v>44022</v>
          </cell>
          <cell r="AX418" t="str">
            <v>Huynh, K.</v>
          </cell>
          <cell r="BC418" t="str">
            <v>ARC0287495</v>
          </cell>
          <cell r="BD418" t="str">
            <v>Y</v>
          </cell>
          <cell r="BF418" t="str">
            <v>Y</v>
          </cell>
          <cell r="BG418"/>
          <cell r="BH418" t="str">
            <v>stm032@ucsd.edu</v>
          </cell>
          <cell r="BJ418">
            <v>0</v>
          </cell>
          <cell r="BK418">
            <v>31406</v>
          </cell>
          <cell r="BL418">
            <v>68.726053639846739</v>
          </cell>
          <cell r="BM418">
            <v>29.454022988505749</v>
          </cell>
          <cell r="BO418"/>
        </row>
        <row r="419">
          <cell r="A419">
            <v>2021</v>
          </cell>
          <cell r="B419">
            <v>314</v>
          </cell>
          <cell r="C419" t="str">
            <v>Psychiatry</v>
          </cell>
          <cell r="D419" t="str">
            <v>NA</v>
          </cell>
          <cell r="F419" t="str">
            <v>Huynh</v>
          </cell>
          <cell r="G419" t="str">
            <v>MSP</v>
          </cell>
          <cell r="H419" t="str">
            <v>Active</v>
          </cell>
          <cell r="I419">
            <v>10358780</v>
          </cell>
          <cell r="J419" t="e">
            <v>#N/A</v>
          </cell>
          <cell r="K419" t="str">
            <v>Bass, Jeremy S</v>
          </cell>
          <cell r="L419" t="str">
            <v>Bass</v>
          </cell>
          <cell r="M419" t="str">
            <v>Jeremy</v>
          </cell>
          <cell r="N419">
            <v>44013</v>
          </cell>
          <cell r="O419">
            <v>44377</v>
          </cell>
          <cell r="P419" t="str">
            <v>0772</v>
          </cell>
          <cell r="Q419" t="str">
            <v>MSP</v>
          </cell>
          <cell r="R419">
            <v>40646451</v>
          </cell>
          <cell r="S419" t="e">
            <v>#REF!</v>
          </cell>
          <cell r="T419" t="str">
            <v/>
          </cell>
          <cell r="U419" t="str">
            <v>NA</v>
          </cell>
          <cell r="W419">
            <v>143500</v>
          </cell>
          <cell r="X419">
            <v>1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143500</v>
          </cell>
          <cell r="AD419">
            <v>61500</v>
          </cell>
          <cell r="AE419">
            <v>0</v>
          </cell>
          <cell r="AF419">
            <v>205000</v>
          </cell>
          <cell r="AG419">
            <v>205000</v>
          </cell>
          <cell r="AH419">
            <v>1</v>
          </cell>
          <cell r="AI419">
            <v>205000</v>
          </cell>
          <cell r="AJ419">
            <v>0</v>
          </cell>
          <cell r="AK419"/>
          <cell r="AL419"/>
          <cell r="AO419"/>
          <cell r="AP419"/>
          <cell r="AQ419"/>
          <cell r="AS419">
            <v>205000</v>
          </cell>
          <cell r="AT419">
            <v>44013</v>
          </cell>
          <cell r="AU419">
            <v>44377</v>
          </cell>
          <cell r="AV419" t="str">
            <v>MSP with PNZ and PSZ</v>
          </cell>
          <cell r="AW419">
            <v>43983</v>
          </cell>
          <cell r="AX419" t="str">
            <v>Huynh, K.</v>
          </cell>
          <cell r="BC419" t="str">
            <v>ARC0284365</v>
          </cell>
          <cell r="BD419" t="str">
            <v>Y</v>
          </cell>
          <cell r="BF419" t="str">
            <v>N</v>
          </cell>
          <cell r="BG419"/>
          <cell r="BH419" t="str">
            <v>jbass@ucsd.edu</v>
          </cell>
          <cell r="BJ419">
            <v>0</v>
          </cell>
          <cell r="BK419">
            <v>31901</v>
          </cell>
          <cell r="BL419">
            <v>68.726053639846739</v>
          </cell>
          <cell r="BM419">
            <v>29.454022988505749</v>
          </cell>
          <cell r="BO419"/>
        </row>
        <row r="420">
          <cell r="A420">
            <v>2021</v>
          </cell>
          <cell r="B420">
            <v>314</v>
          </cell>
          <cell r="C420" t="str">
            <v>Psychiatry</v>
          </cell>
          <cell r="D420" t="str">
            <v>NA</v>
          </cell>
          <cell r="F420" t="str">
            <v>Huynh</v>
          </cell>
          <cell r="G420" t="str">
            <v>MSP</v>
          </cell>
          <cell r="H420" t="str">
            <v>Active</v>
          </cell>
          <cell r="I420">
            <v>10364869</v>
          </cell>
          <cell r="J420" t="e">
            <v>#N/A</v>
          </cell>
          <cell r="K420" t="str">
            <v>Carreira, Sarah Elizabeth</v>
          </cell>
          <cell r="L420" t="str">
            <v>Carreira</v>
          </cell>
          <cell r="M420" t="str">
            <v>Sarah</v>
          </cell>
          <cell r="N420">
            <v>44013</v>
          </cell>
          <cell r="O420">
            <v>44377</v>
          </cell>
          <cell r="P420" t="str">
            <v>0771</v>
          </cell>
          <cell r="Q420" t="str">
            <v>MSP</v>
          </cell>
          <cell r="R420">
            <v>40661621</v>
          </cell>
          <cell r="S420" t="e">
            <v>#REF!</v>
          </cell>
          <cell r="T420" t="str">
            <v/>
          </cell>
          <cell r="U420" t="str">
            <v>NA</v>
          </cell>
          <cell r="W420">
            <v>157500</v>
          </cell>
          <cell r="X420">
            <v>0.3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157500</v>
          </cell>
          <cell r="AD420">
            <v>67500</v>
          </cell>
          <cell r="AE420">
            <v>0</v>
          </cell>
          <cell r="AF420">
            <v>225000</v>
          </cell>
          <cell r="AG420">
            <v>225000</v>
          </cell>
          <cell r="AH420">
            <v>0.3</v>
          </cell>
          <cell r="AI420">
            <v>67500</v>
          </cell>
          <cell r="AJ420">
            <v>0</v>
          </cell>
          <cell r="AK420"/>
          <cell r="AL420"/>
          <cell r="AO420"/>
          <cell r="AP420"/>
          <cell r="AQ420"/>
          <cell r="AS420">
            <v>67500</v>
          </cell>
          <cell r="AT420">
            <v>43647</v>
          </cell>
          <cell r="AU420">
            <v>44012</v>
          </cell>
          <cell r="AV420" t="str">
            <v>MSP with PNZ and PSZ</v>
          </cell>
          <cell r="AW420">
            <v>43977</v>
          </cell>
          <cell r="AX420" t="str">
            <v>Huynh, K.</v>
          </cell>
          <cell r="BC420" t="str">
            <v>ARC0273544</v>
          </cell>
          <cell r="BD420" t="str">
            <v>N</v>
          </cell>
          <cell r="BF420" t="str">
            <v>N</v>
          </cell>
          <cell r="BG420"/>
          <cell r="BH420" t="str">
            <v>scarreira@ucsd.edu</v>
          </cell>
          <cell r="BI420" t="str">
            <v>Only PSZ/PNZ - No MTE Set Up Needed SSM</v>
          </cell>
          <cell r="BJ420">
            <v>0</v>
          </cell>
          <cell r="BK420">
            <v>31420</v>
          </cell>
          <cell r="BL420">
            <v>75.431034482758619</v>
          </cell>
          <cell r="BM420">
            <v>32.327586206896555</v>
          </cell>
          <cell r="BO420"/>
        </row>
        <row r="421">
          <cell r="A421">
            <v>2021</v>
          </cell>
          <cell r="B421">
            <v>314</v>
          </cell>
          <cell r="C421" t="str">
            <v>Psychiatry</v>
          </cell>
          <cell r="D421" t="str">
            <v>NA</v>
          </cell>
          <cell r="F421" t="str">
            <v>Huynh</v>
          </cell>
          <cell r="G421" t="str">
            <v>MSP</v>
          </cell>
          <cell r="H421" t="str">
            <v>Active</v>
          </cell>
          <cell r="I421">
            <v>10364963</v>
          </cell>
          <cell r="J421" t="e">
            <v>#N/A</v>
          </cell>
          <cell r="K421" t="str">
            <v>Postlethwaite, Alejandra</v>
          </cell>
          <cell r="L421" t="str">
            <v>Postlethwaite</v>
          </cell>
          <cell r="M421" t="str">
            <v>Alejandra</v>
          </cell>
          <cell r="N421">
            <v>44013</v>
          </cell>
          <cell r="O421">
            <v>44377</v>
          </cell>
          <cell r="P421" t="str">
            <v>0772</v>
          </cell>
          <cell r="Q421" t="str">
            <v>MSP</v>
          </cell>
          <cell r="R421">
            <v>40657664</v>
          </cell>
          <cell r="S421" t="e">
            <v>#REF!</v>
          </cell>
          <cell r="T421" t="str">
            <v/>
          </cell>
          <cell r="U421" t="str">
            <v>NA</v>
          </cell>
          <cell r="W421">
            <v>142100</v>
          </cell>
          <cell r="X421">
            <v>0.05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142100</v>
          </cell>
          <cell r="AD421">
            <v>62900</v>
          </cell>
          <cell r="AE421">
            <v>0</v>
          </cell>
          <cell r="AF421">
            <v>205000</v>
          </cell>
          <cell r="AG421">
            <v>205000</v>
          </cell>
          <cell r="AH421">
            <v>0.05</v>
          </cell>
          <cell r="AI421">
            <v>10250</v>
          </cell>
          <cell r="AJ421">
            <v>0</v>
          </cell>
          <cell r="AK421"/>
          <cell r="AL421"/>
          <cell r="AO421"/>
          <cell r="AP421"/>
          <cell r="AQ421"/>
          <cell r="AS421">
            <v>10250</v>
          </cell>
          <cell r="AT421">
            <v>44013</v>
          </cell>
          <cell r="AU421">
            <v>44377</v>
          </cell>
          <cell r="AV421" t="str">
            <v>MSP with PNZ and PSZ</v>
          </cell>
          <cell r="AW421">
            <v>43984</v>
          </cell>
          <cell r="AX421" t="str">
            <v>Huynh, K.</v>
          </cell>
          <cell r="BC421" t="str">
            <v>ARC0273509</v>
          </cell>
          <cell r="BD421" t="str">
            <v>D</v>
          </cell>
          <cell r="BF421" t="str">
            <v>N</v>
          </cell>
          <cell r="BG421" t="str">
            <v>Sub 2</v>
          </cell>
          <cell r="BH421" t="str">
            <v>apostlethwaite@ucsd.edu</v>
          </cell>
          <cell r="BI421" t="str">
            <v>Exception: sub 2, dept to submit PNZ/PSZ requests for on-call and REG For ISC Payments</v>
          </cell>
          <cell r="BJ421">
            <v>0</v>
          </cell>
          <cell r="BK421">
            <v>31421</v>
          </cell>
          <cell r="BL421">
            <v>68.055555555555557</v>
          </cell>
          <cell r="BM421">
            <v>30.124521072796934</v>
          </cell>
          <cell r="BN421">
            <v>0</v>
          </cell>
          <cell r="BO421">
            <v>0</v>
          </cell>
        </row>
        <row r="422">
          <cell r="A422">
            <v>2022</v>
          </cell>
          <cell r="B422">
            <v>314</v>
          </cell>
          <cell r="C422" t="str">
            <v>Psychiatry</v>
          </cell>
          <cell r="D422" t="str">
            <v>NA</v>
          </cell>
          <cell r="F422" t="str">
            <v>Huynh</v>
          </cell>
          <cell r="G422" t="str">
            <v>MSP</v>
          </cell>
          <cell r="H422" t="str">
            <v>Active</v>
          </cell>
          <cell r="I422">
            <v>10366179</v>
          </cell>
          <cell r="J422" t="e">
            <v>#N/A</v>
          </cell>
          <cell r="K422" t="str">
            <v>Reminick, Alison</v>
          </cell>
          <cell r="L422" t="str">
            <v>Reminick</v>
          </cell>
          <cell r="M422" t="str">
            <v>Alison</v>
          </cell>
          <cell r="N422">
            <v>44089</v>
          </cell>
          <cell r="O422">
            <v>44453</v>
          </cell>
          <cell r="P422" t="str">
            <v>0771</v>
          </cell>
          <cell r="Q422" t="str">
            <v>MSP</v>
          </cell>
          <cell r="R422">
            <v>40743173</v>
          </cell>
          <cell r="S422" t="e">
            <v>#REF!</v>
          </cell>
          <cell r="T422" t="str">
            <v/>
          </cell>
          <cell r="U422" t="str">
            <v>NA</v>
          </cell>
          <cell r="W422">
            <v>147000</v>
          </cell>
          <cell r="X422">
            <v>0.4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147000</v>
          </cell>
          <cell r="AD422">
            <v>63000</v>
          </cell>
          <cell r="AE422">
            <v>0</v>
          </cell>
          <cell r="AF422">
            <v>210000</v>
          </cell>
          <cell r="AG422">
            <v>210000</v>
          </cell>
          <cell r="AH422">
            <v>0.4</v>
          </cell>
          <cell r="AI422">
            <v>84000</v>
          </cell>
          <cell r="AJ422">
            <v>0</v>
          </cell>
          <cell r="AK422"/>
          <cell r="AL422"/>
          <cell r="AO422"/>
          <cell r="AP422"/>
          <cell r="AQ422"/>
          <cell r="AS422">
            <v>84000</v>
          </cell>
          <cell r="AT422">
            <v>44089</v>
          </cell>
          <cell r="AU422">
            <v>44453</v>
          </cell>
          <cell r="AV422" t="str">
            <v>MSP with PNZ and PSZ</v>
          </cell>
          <cell r="AW422">
            <v>44068</v>
          </cell>
          <cell r="AX422" t="str">
            <v>Huynh, K.</v>
          </cell>
          <cell r="BC422" t="str">
            <v>ARC0289375</v>
          </cell>
          <cell r="BD422" t="str">
            <v>D</v>
          </cell>
          <cell r="BF422" t="str">
            <v>N</v>
          </cell>
          <cell r="BG422"/>
          <cell r="BH422" t="str">
            <v>areminick@ucsd.edu</v>
          </cell>
          <cell r="BJ422">
            <v>0</v>
          </cell>
          <cell r="BK422">
            <v>31421</v>
          </cell>
          <cell r="BL422">
            <v>70.402298850574709</v>
          </cell>
          <cell r="BM422">
            <v>30.172413793103448</v>
          </cell>
          <cell r="BO422"/>
        </row>
        <row r="423">
          <cell r="A423">
            <v>2021</v>
          </cell>
          <cell r="B423">
            <v>314</v>
          </cell>
          <cell r="C423" t="str">
            <v>Psychiatry</v>
          </cell>
          <cell r="D423" t="str">
            <v>NA</v>
          </cell>
          <cell r="F423" t="str">
            <v>Huynh</v>
          </cell>
          <cell r="G423" t="str">
            <v>MSP</v>
          </cell>
          <cell r="H423" t="str">
            <v>Active</v>
          </cell>
          <cell r="I423">
            <v>10367156</v>
          </cell>
          <cell r="J423" t="e">
            <v>#N/A</v>
          </cell>
          <cell r="K423" t="str">
            <v>Patel, Ekta</v>
          </cell>
          <cell r="L423" t="str">
            <v>Patel</v>
          </cell>
          <cell r="M423" t="str">
            <v>Ekta</v>
          </cell>
          <cell r="N423">
            <v>44013</v>
          </cell>
          <cell r="O423">
            <v>44377</v>
          </cell>
          <cell r="P423" t="str">
            <v>0771</v>
          </cell>
          <cell r="Q423" t="str">
            <v>MSP</v>
          </cell>
          <cell r="R423">
            <v>40648043</v>
          </cell>
          <cell r="S423" t="e">
            <v>#REF!</v>
          </cell>
          <cell r="T423" t="str">
            <v/>
          </cell>
          <cell r="U423" t="str">
            <v>NA</v>
          </cell>
          <cell r="W423">
            <v>175000</v>
          </cell>
          <cell r="X423">
            <v>1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175000</v>
          </cell>
          <cell r="AD423">
            <v>75000</v>
          </cell>
          <cell r="AE423">
            <v>0</v>
          </cell>
          <cell r="AF423">
            <v>250000</v>
          </cell>
          <cell r="AG423">
            <v>250000</v>
          </cell>
          <cell r="AH423">
            <v>1</v>
          </cell>
          <cell r="AI423">
            <v>250000</v>
          </cell>
          <cell r="AJ423">
            <v>0</v>
          </cell>
          <cell r="AK423"/>
          <cell r="AL423"/>
          <cell r="AO423"/>
          <cell r="AP423"/>
          <cell r="AQ423"/>
          <cell r="AS423">
            <v>250000</v>
          </cell>
          <cell r="AT423">
            <v>44013</v>
          </cell>
          <cell r="AU423">
            <v>44377</v>
          </cell>
          <cell r="AV423" t="str">
            <v>MSP with PNZ and PSZ</v>
          </cell>
          <cell r="AW423">
            <v>43978</v>
          </cell>
          <cell r="AX423" t="str">
            <v>Huynh, K.</v>
          </cell>
          <cell r="BC423" t="str">
            <v>ARC0283838</v>
          </cell>
          <cell r="BD423" t="str">
            <v>M</v>
          </cell>
          <cell r="BF423" t="str">
            <v>Y</v>
          </cell>
          <cell r="BG423"/>
          <cell r="BH423" t="str">
            <v>epatel25@gmail.com</v>
          </cell>
          <cell r="BJ423">
            <v>0</v>
          </cell>
          <cell r="BK423">
            <v>31420</v>
          </cell>
          <cell r="BL423">
            <v>83.812260536398469</v>
          </cell>
          <cell r="BM423">
            <v>35.919540229885058</v>
          </cell>
          <cell r="BO423"/>
        </row>
        <row r="424">
          <cell r="A424">
            <v>2022</v>
          </cell>
          <cell r="B424">
            <v>314</v>
          </cell>
          <cell r="C424" t="str">
            <v>Psychiatry</v>
          </cell>
          <cell r="D424" t="str">
            <v>NA</v>
          </cell>
          <cell r="F424" t="str">
            <v>Huynh</v>
          </cell>
          <cell r="G424" t="str">
            <v>MSP</v>
          </cell>
          <cell r="H424" t="str">
            <v>Active</v>
          </cell>
          <cell r="I424">
            <v>10368429</v>
          </cell>
          <cell r="J424" t="e">
            <v>#N/A</v>
          </cell>
          <cell r="K424" t="str">
            <v>Demla, Kavita</v>
          </cell>
          <cell r="L424" t="str">
            <v>Demla</v>
          </cell>
          <cell r="M424" t="str">
            <v>Kavita</v>
          </cell>
          <cell r="N424">
            <v>44044</v>
          </cell>
          <cell r="O424">
            <v>44408</v>
          </cell>
          <cell r="P424" t="str">
            <v>0771</v>
          </cell>
          <cell r="Q424" t="str">
            <v>MSP</v>
          </cell>
          <cell r="R424">
            <v>40651169</v>
          </cell>
          <cell r="S424" t="e">
            <v>#REF!</v>
          </cell>
          <cell r="T424" t="str">
            <v/>
          </cell>
          <cell r="U424" t="str">
            <v>NA</v>
          </cell>
          <cell r="W424">
            <v>180810</v>
          </cell>
          <cell r="X424">
            <v>1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180810</v>
          </cell>
          <cell r="AD424">
            <v>77490</v>
          </cell>
          <cell r="AE424">
            <v>0</v>
          </cell>
          <cell r="AF424">
            <v>258300</v>
          </cell>
          <cell r="AG424">
            <v>258300</v>
          </cell>
          <cell r="AH424">
            <v>1</v>
          </cell>
          <cell r="AI424">
            <v>258300</v>
          </cell>
          <cell r="AJ424">
            <v>0</v>
          </cell>
          <cell r="AK424">
            <v>43739</v>
          </cell>
          <cell r="AL424">
            <v>65381</v>
          </cell>
          <cell r="AM424" t="str">
            <v>00/01</v>
          </cell>
          <cell r="AN424">
            <v>8</v>
          </cell>
          <cell r="AO424">
            <v>104843</v>
          </cell>
          <cell r="AP424">
            <v>115157</v>
          </cell>
          <cell r="AQ424">
            <v>220000</v>
          </cell>
          <cell r="AS424">
            <v>478300</v>
          </cell>
          <cell r="AT424">
            <v>44044</v>
          </cell>
          <cell r="AU424">
            <v>44408</v>
          </cell>
          <cell r="AV424" t="str">
            <v>MSP with PNZ and PSZ</v>
          </cell>
          <cell r="AW424">
            <v>44020</v>
          </cell>
          <cell r="AY424" t="str">
            <v>Huynh, K.</v>
          </cell>
          <cell r="BC424" t="str">
            <v>ARC0279513</v>
          </cell>
          <cell r="BD424" t="str">
            <v>D</v>
          </cell>
          <cell r="BF424" t="str">
            <v>Y</v>
          </cell>
          <cell r="BG424"/>
          <cell r="BH424" t="str">
            <v>kdemla@ucsd.edu</v>
          </cell>
          <cell r="BI424" t="str">
            <v>PNZ/PSZ only; No MTE set up needed.</v>
          </cell>
          <cell r="BJ424">
            <v>0</v>
          </cell>
          <cell r="BK424">
            <v>31420</v>
          </cell>
          <cell r="BL424">
            <v>86.59482758620689</v>
          </cell>
          <cell r="BM424">
            <v>37.112068965517238</v>
          </cell>
          <cell r="BO424"/>
        </row>
        <row r="425">
          <cell r="A425">
            <v>2021</v>
          </cell>
          <cell r="B425">
            <v>314</v>
          </cell>
          <cell r="C425" t="str">
            <v>Psychiatry</v>
          </cell>
          <cell r="D425" t="str">
            <v>NA</v>
          </cell>
          <cell r="F425" t="str">
            <v>Huynh</v>
          </cell>
          <cell r="G425" t="str">
            <v>MSP</v>
          </cell>
          <cell r="H425" t="str">
            <v>Active</v>
          </cell>
          <cell r="I425">
            <v>10368463</v>
          </cell>
          <cell r="J425" t="e">
            <v>#N/A</v>
          </cell>
          <cell r="K425" t="str">
            <v>Elmashat, Ashraf</v>
          </cell>
          <cell r="L425" t="str">
            <v>Elmashat</v>
          </cell>
          <cell r="M425" t="str">
            <v>Ashraf</v>
          </cell>
          <cell r="N425">
            <v>44013</v>
          </cell>
          <cell r="O425">
            <v>44377</v>
          </cell>
          <cell r="P425" t="str">
            <v>0771</v>
          </cell>
          <cell r="Q425" t="str">
            <v>MSP</v>
          </cell>
          <cell r="R425">
            <v>40651209</v>
          </cell>
          <cell r="S425" t="e">
            <v>#REF!</v>
          </cell>
          <cell r="T425" t="str">
            <v/>
          </cell>
          <cell r="U425" t="str">
            <v>NA</v>
          </cell>
          <cell r="W425">
            <v>145600</v>
          </cell>
          <cell r="X425">
            <v>0.05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145600</v>
          </cell>
          <cell r="AD425">
            <v>64400</v>
          </cell>
          <cell r="AE425">
            <v>0</v>
          </cell>
          <cell r="AF425">
            <v>210000</v>
          </cell>
          <cell r="AG425">
            <v>210000</v>
          </cell>
          <cell r="AH425">
            <v>0.05</v>
          </cell>
          <cell r="AI425">
            <v>10500</v>
          </cell>
          <cell r="AJ425">
            <v>0</v>
          </cell>
          <cell r="AK425"/>
          <cell r="AL425"/>
          <cell r="AO425"/>
          <cell r="AP425"/>
          <cell r="AQ425"/>
          <cell r="AS425">
            <v>10500</v>
          </cell>
          <cell r="AT425">
            <v>44013</v>
          </cell>
          <cell r="AU425">
            <v>44377</v>
          </cell>
          <cell r="AV425" t="str">
            <v>MSP with PNZ and PSZ</v>
          </cell>
          <cell r="AW425">
            <v>43978</v>
          </cell>
          <cell r="AX425" t="str">
            <v>Huynh, K.</v>
          </cell>
          <cell r="BC425" t="str">
            <v>ARC0273520</v>
          </cell>
          <cell r="BD425" t="str">
            <v>D</v>
          </cell>
          <cell r="BF425" t="str">
            <v>N</v>
          </cell>
          <cell r="BG425" t="str">
            <v>Sub 2</v>
          </cell>
          <cell r="BH425" t="str">
            <v>aelmashat@ucsd.edu</v>
          </cell>
          <cell r="BI425" t="str">
            <v>PNZ/PSZ only; No MTE set up needed.</v>
          </cell>
          <cell r="BJ425">
            <v>0</v>
          </cell>
          <cell r="BK425">
            <v>31420</v>
          </cell>
          <cell r="BL425">
            <v>69.731800766283527</v>
          </cell>
          <cell r="BM425">
            <v>30.842911877394634</v>
          </cell>
          <cell r="BN425">
            <v>0</v>
          </cell>
          <cell r="BO425">
            <v>0</v>
          </cell>
        </row>
        <row r="426">
          <cell r="A426">
            <v>2021</v>
          </cell>
          <cell r="B426">
            <v>314</v>
          </cell>
          <cell r="C426" t="str">
            <v>Psychiatry</v>
          </cell>
          <cell r="D426" t="str">
            <v>NA</v>
          </cell>
          <cell r="F426" t="str">
            <v>Huynh</v>
          </cell>
          <cell r="G426" t="str">
            <v>MSP</v>
          </cell>
          <cell r="H426" t="str">
            <v>Active</v>
          </cell>
          <cell r="I426">
            <v>10368730</v>
          </cell>
          <cell r="J426" t="e">
            <v>#N/A</v>
          </cell>
          <cell r="K426" t="str">
            <v>Nguyen, Hoang A.</v>
          </cell>
          <cell r="L426" t="str">
            <v>Nguyen</v>
          </cell>
          <cell r="M426" t="str">
            <v>Hoang</v>
          </cell>
          <cell r="N426">
            <v>44013</v>
          </cell>
          <cell r="O426">
            <v>44377</v>
          </cell>
          <cell r="P426" t="str">
            <v>0771</v>
          </cell>
          <cell r="Q426" t="str">
            <v>MSP</v>
          </cell>
          <cell r="R426">
            <v>40656587</v>
          </cell>
          <cell r="S426" t="e">
            <v>#REF!</v>
          </cell>
          <cell r="T426" t="str">
            <v/>
          </cell>
          <cell r="U426" t="str">
            <v>NA</v>
          </cell>
          <cell r="W426">
            <v>145600</v>
          </cell>
          <cell r="X426">
            <v>0.2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145600</v>
          </cell>
          <cell r="AD426">
            <v>64400</v>
          </cell>
          <cell r="AE426">
            <v>0</v>
          </cell>
          <cell r="AF426">
            <v>210000</v>
          </cell>
          <cell r="AG426">
            <v>210000</v>
          </cell>
          <cell r="AH426">
            <v>0.2</v>
          </cell>
          <cell r="AI426">
            <v>42000</v>
          </cell>
          <cell r="AJ426">
            <v>0</v>
          </cell>
          <cell r="AK426">
            <v>43586</v>
          </cell>
          <cell r="AL426">
            <v>65381</v>
          </cell>
          <cell r="AM426" t="str">
            <v>00/11</v>
          </cell>
          <cell r="AN426">
            <v>6.6</v>
          </cell>
          <cell r="AO426">
            <v>115329.22</v>
          </cell>
          <cell r="AP426">
            <v>91537.05</v>
          </cell>
          <cell r="AQ426">
            <v>206866.27</v>
          </cell>
          <cell r="AS426">
            <v>248866.27</v>
          </cell>
          <cell r="AT426">
            <v>44013</v>
          </cell>
          <cell r="AU426">
            <v>44377</v>
          </cell>
          <cell r="AV426" t="str">
            <v>MSP with PNZ and PSZ</v>
          </cell>
          <cell r="AW426">
            <v>44000</v>
          </cell>
          <cell r="AX426" t="str">
            <v>Huynh, K.</v>
          </cell>
          <cell r="BC426" t="str">
            <v>ARC0273519</v>
          </cell>
          <cell r="BD426" t="str">
            <v>N</v>
          </cell>
          <cell r="BF426" t="str">
            <v>N</v>
          </cell>
          <cell r="BG426"/>
          <cell r="BH426" t="str">
            <v>h9nguyen@ucsd.edu</v>
          </cell>
          <cell r="BJ426">
            <v>0</v>
          </cell>
          <cell r="BK426">
            <v>31421</v>
          </cell>
          <cell r="BL426">
            <v>69.731800766283527</v>
          </cell>
          <cell r="BM426">
            <v>30.842911877394634</v>
          </cell>
          <cell r="BO426"/>
        </row>
        <row r="427">
          <cell r="A427">
            <v>2021</v>
          </cell>
          <cell r="B427">
            <v>314</v>
          </cell>
          <cell r="C427" t="str">
            <v>Psychiatry</v>
          </cell>
          <cell r="D427" t="str">
            <v>NA</v>
          </cell>
          <cell r="F427" t="str">
            <v>Huynh</v>
          </cell>
          <cell r="G427" t="str">
            <v>MSP</v>
          </cell>
          <cell r="H427" t="str">
            <v>Active</v>
          </cell>
          <cell r="I427">
            <v>10369573</v>
          </cell>
          <cell r="J427" t="e">
            <v>#N/A</v>
          </cell>
          <cell r="K427" t="str">
            <v>Kovacs, Ildiko</v>
          </cell>
          <cell r="L427" t="str">
            <v>Kovacs</v>
          </cell>
          <cell r="M427" t="str">
            <v>Ildiko</v>
          </cell>
          <cell r="N427">
            <v>44013</v>
          </cell>
          <cell r="O427">
            <v>44377</v>
          </cell>
          <cell r="P427" t="str">
            <v>0771</v>
          </cell>
          <cell r="Q427" t="str">
            <v>MSP</v>
          </cell>
          <cell r="R427">
            <v>40654178</v>
          </cell>
          <cell r="S427" t="e">
            <v>#REF!</v>
          </cell>
          <cell r="T427" t="str">
            <v/>
          </cell>
          <cell r="U427" t="str">
            <v>NA</v>
          </cell>
          <cell r="W427">
            <v>145917</v>
          </cell>
          <cell r="X427">
            <v>0.85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145917</v>
          </cell>
          <cell r="AD427">
            <v>64083</v>
          </cell>
          <cell r="AE427">
            <v>0</v>
          </cell>
          <cell r="AF427">
            <v>210000</v>
          </cell>
          <cell r="AG427">
            <v>210000</v>
          </cell>
          <cell r="AH427">
            <v>0.85</v>
          </cell>
          <cell r="AI427">
            <v>178500</v>
          </cell>
          <cell r="AJ427">
            <v>0</v>
          </cell>
          <cell r="AK427"/>
          <cell r="AL427"/>
          <cell r="AO427"/>
          <cell r="AP427"/>
          <cell r="AQ427"/>
          <cell r="AS427">
            <v>178500</v>
          </cell>
          <cell r="AT427">
            <v>44013</v>
          </cell>
          <cell r="AU427">
            <v>44377</v>
          </cell>
          <cell r="AV427" t="str">
            <v>MSP with PNZ and PSZ</v>
          </cell>
          <cell r="AW427">
            <v>43982</v>
          </cell>
          <cell r="BC427" t="str">
            <v>ARC0273518</v>
          </cell>
          <cell r="BD427" t="str">
            <v>M</v>
          </cell>
          <cell r="BF427" t="str">
            <v>N</v>
          </cell>
          <cell r="BG427"/>
          <cell r="BH427" t="str">
            <v>ikovacs@ucsd.edu</v>
          </cell>
          <cell r="BI427" t="str">
            <v>12/12/17 - ARC0210115 - Per SSM, removed 84 sick hours for Oct as they were apart of leave reported in MTE. SL
1/8/18 - ARC0208656 - Remove 32 sick hours (confirmed by EE to round up). SL</v>
          </cell>
          <cell r="BJ427">
            <v>0</v>
          </cell>
          <cell r="BK427">
            <v>31420</v>
          </cell>
          <cell r="BL427">
            <v>69.883620689655174</v>
          </cell>
          <cell r="BM427">
            <v>30.691091954022987</v>
          </cell>
          <cell r="BO427"/>
        </row>
        <row r="428">
          <cell r="A428">
            <v>2021</v>
          </cell>
          <cell r="B428">
            <v>314</v>
          </cell>
          <cell r="C428" t="str">
            <v>Psychiatry</v>
          </cell>
          <cell r="D428" t="str">
            <v>NA</v>
          </cell>
          <cell r="F428" t="str">
            <v>Huynh</v>
          </cell>
          <cell r="G428" t="str">
            <v>MSP</v>
          </cell>
          <cell r="H428" t="str">
            <v>Active</v>
          </cell>
          <cell r="I428">
            <v>10369602</v>
          </cell>
          <cell r="J428" t="e">
            <v>#N/A</v>
          </cell>
          <cell r="K428" t="str">
            <v>Richard (Kokesh), Marla Gokee</v>
          </cell>
          <cell r="L428" t="str">
            <v>Richard</v>
          </cell>
          <cell r="M428" t="str">
            <v>Marla Gokee</v>
          </cell>
          <cell r="N428">
            <v>44013</v>
          </cell>
          <cell r="O428">
            <v>44377</v>
          </cell>
          <cell r="P428" t="str">
            <v>0771</v>
          </cell>
          <cell r="Q428" t="str">
            <v>MSP</v>
          </cell>
          <cell r="R428">
            <v>40654224</v>
          </cell>
          <cell r="S428" t="e">
            <v>#REF!</v>
          </cell>
          <cell r="T428" t="str">
            <v/>
          </cell>
          <cell r="U428" t="str">
            <v>NA</v>
          </cell>
          <cell r="W428">
            <v>149100</v>
          </cell>
          <cell r="X428">
            <v>0.8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149100</v>
          </cell>
          <cell r="AD428">
            <v>65900</v>
          </cell>
          <cell r="AE428">
            <v>0</v>
          </cell>
          <cell r="AF428">
            <v>215000</v>
          </cell>
          <cell r="AG428">
            <v>215000</v>
          </cell>
          <cell r="AH428">
            <v>0.8</v>
          </cell>
          <cell r="AI428">
            <v>172000</v>
          </cell>
          <cell r="AJ428">
            <v>0</v>
          </cell>
          <cell r="AK428"/>
          <cell r="AL428"/>
          <cell r="AO428"/>
          <cell r="AP428"/>
          <cell r="AQ428"/>
          <cell r="AS428">
            <v>172000</v>
          </cell>
          <cell r="AT428">
            <v>44013</v>
          </cell>
          <cell r="AU428">
            <v>44377</v>
          </cell>
          <cell r="AV428" t="str">
            <v>MSP with PNZ and PSZ</v>
          </cell>
          <cell r="AW428">
            <v>44000</v>
          </cell>
          <cell r="BC428" t="str">
            <v>ARC0273530</v>
          </cell>
          <cell r="BD428" t="str">
            <v>M</v>
          </cell>
          <cell r="BF428" t="str">
            <v>N</v>
          </cell>
          <cell r="BG428"/>
          <cell r="BH428" t="str">
            <v>mkokesh@ucsd.edu</v>
          </cell>
          <cell r="BJ428">
            <v>0</v>
          </cell>
          <cell r="BK428">
            <v>31420</v>
          </cell>
          <cell r="BL428">
            <v>71.408045977011497</v>
          </cell>
          <cell r="BM428">
            <v>31.561302681992338</v>
          </cell>
          <cell r="BO428"/>
        </row>
        <row r="429">
          <cell r="A429">
            <v>2021</v>
          </cell>
          <cell r="B429">
            <v>314</v>
          </cell>
          <cell r="C429" t="str">
            <v>Psychiatry</v>
          </cell>
          <cell r="D429" t="str">
            <v>NA</v>
          </cell>
          <cell r="F429" t="str">
            <v>Huynh</v>
          </cell>
          <cell r="G429" t="str">
            <v>MSP</v>
          </cell>
          <cell r="H429" t="str">
            <v>Active</v>
          </cell>
          <cell r="I429">
            <v>10374993</v>
          </cell>
          <cell r="J429" t="e">
            <v>#N/A</v>
          </cell>
          <cell r="K429" t="str">
            <v>Howlett, Jonathon</v>
          </cell>
          <cell r="L429" t="str">
            <v>Howlett</v>
          </cell>
          <cell r="M429" t="str">
            <v>Jonathon</v>
          </cell>
          <cell r="N429">
            <v>44013</v>
          </cell>
          <cell r="O429">
            <v>44377</v>
          </cell>
          <cell r="P429" t="str">
            <v>0772</v>
          </cell>
          <cell r="Q429" t="str">
            <v>MSP</v>
          </cell>
          <cell r="R429">
            <v>40653198</v>
          </cell>
          <cell r="S429" t="e">
            <v>#REF!</v>
          </cell>
          <cell r="T429" t="str">
            <v/>
          </cell>
          <cell r="U429" t="str">
            <v>NA</v>
          </cell>
          <cell r="W429">
            <v>152312</v>
          </cell>
          <cell r="X429">
            <v>0.05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152312</v>
          </cell>
          <cell r="AD429">
            <v>52688</v>
          </cell>
          <cell r="AE429">
            <v>0</v>
          </cell>
          <cell r="AF429">
            <v>205000</v>
          </cell>
          <cell r="AG429">
            <v>205000</v>
          </cell>
          <cell r="AH429">
            <v>0.05</v>
          </cell>
          <cell r="AI429">
            <v>10250</v>
          </cell>
          <cell r="AJ429">
            <v>0</v>
          </cell>
          <cell r="AK429"/>
          <cell r="AL429"/>
          <cell r="AO429"/>
          <cell r="AP429"/>
          <cell r="AQ429"/>
          <cell r="AS429">
            <v>10250</v>
          </cell>
          <cell r="AT429">
            <v>44013</v>
          </cell>
          <cell r="AU429">
            <v>44377</v>
          </cell>
          <cell r="AV429" t="str">
            <v>MSP with PNZ and PSZ</v>
          </cell>
          <cell r="AW429">
            <v>43999</v>
          </cell>
          <cell r="AX429" t="str">
            <v>Huynh, K.</v>
          </cell>
          <cell r="BC429" t="str">
            <v>ARC0273463</v>
          </cell>
          <cell r="BD429" t="str">
            <v>M</v>
          </cell>
          <cell r="BF429" t="str">
            <v>N</v>
          </cell>
          <cell r="BG429" t="str">
            <v>Sub 2</v>
          </cell>
          <cell r="BH429" t="str">
            <v>jhowlett@ucsd.edu</v>
          </cell>
          <cell r="BJ429">
            <v>0</v>
          </cell>
          <cell r="BK429">
            <v>31420</v>
          </cell>
          <cell r="BL429">
            <v>72.946360153256705</v>
          </cell>
          <cell r="BM429">
            <v>25.233716475095786</v>
          </cell>
          <cell r="BN429">
            <v>0</v>
          </cell>
          <cell r="BO429">
            <v>0</v>
          </cell>
        </row>
        <row r="430">
          <cell r="A430">
            <v>2021</v>
          </cell>
          <cell r="B430">
            <v>314</v>
          </cell>
          <cell r="C430" t="str">
            <v>Psychiatry</v>
          </cell>
          <cell r="D430" t="str">
            <v>NA</v>
          </cell>
          <cell r="F430" t="str">
            <v>Huynh</v>
          </cell>
          <cell r="G430" t="str">
            <v>MSP</v>
          </cell>
          <cell r="I430">
            <v>10432346</v>
          </cell>
          <cell r="J430" t="e">
            <v>#N/A</v>
          </cell>
          <cell r="K430" t="str">
            <v>Sidhu, Shawn</v>
          </cell>
          <cell r="L430" t="str">
            <v>Sidhu</v>
          </cell>
          <cell r="M430" t="str">
            <v>Shawn</v>
          </cell>
          <cell r="N430">
            <v>44013</v>
          </cell>
          <cell r="O430">
            <v>44377</v>
          </cell>
          <cell r="P430" t="str">
            <v>0771</v>
          </cell>
          <cell r="Q430" t="str">
            <v>MSP</v>
          </cell>
          <cell r="R430">
            <v>40713122</v>
          </cell>
          <cell r="S430" t="e">
            <v>#REF!</v>
          </cell>
          <cell r="T430" t="str">
            <v/>
          </cell>
          <cell r="U430" t="str">
            <v>NA</v>
          </cell>
          <cell r="W430">
            <v>178500</v>
          </cell>
          <cell r="X430">
            <v>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178500</v>
          </cell>
          <cell r="AD430">
            <v>76500</v>
          </cell>
          <cell r="AE430">
            <v>0</v>
          </cell>
          <cell r="AF430">
            <v>255000</v>
          </cell>
          <cell r="AG430">
            <v>255000</v>
          </cell>
          <cell r="AH430">
            <v>1</v>
          </cell>
          <cell r="AI430">
            <v>255000</v>
          </cell>
          <cell r="AJ430">
            <v>0</v>
          </cell>
          <cell r="AK430"/>
          <cell r="AL430"/>
          <cell r="AO430"/>
          <cell r="AP430"/>
          <cell r="AQ430"/>
          <cell r="AS430">
            <v>255000</v>
          </cell>
          <cell r="AT430">
            <v>44013</v>
          </cell>
          <cell r="AU430">
            <v>44377</v>
          </cell>
          <cell r="AV430" t="str">
            <v>MSP with PNZ and PSZ</v>
          </cell>
          <cell r="AW430">
            <v>43961</v>
          </cell>
          <cell r="BC430" t="str">
            <v>ARC0284974</v>
          </cell>
          <cell r="BD430" t="str">
            <v>N</v>
          </cell>
          <cell r="BF430" t="str">
            <v>Y</v>
          </cell>
          <cell r="BG430"/>
          <cell r="BH430" t="str">
            <v>shawnsidhu@gmail.com</v>
          </cell>
          <cell r="BJ430">
            <v>0</v>
          </cell>
          <cell r="BL430">
            <v>85.488505747126439</v>
          </cell>
          <cell r="BM430">
            <v>36.637931034482762</v>
          </cell>
          <cell r="BO430"/>
        </row>
        <row r="431">
          <cell r="A431">
            <v>2022</v>
          </cell>
          <cell r="B431">
            <v>314</v>
          </cell>
          <cell r="C431" t="str">
            <v>Psychiatry</v>
          </cell>
          <cell r="D431" t="str">
            <v>NA</v>
          </cell>
          <cell r="F431" t="str">
            <v>Huynh</v>
          </cell>
          <cell r="G431" t="str">
            <v>MSP</v>
          </cell>
          <cell r="I431">
            <v>10452409</v>
          </cell>
          <cell r="J431" t="e">
            <v>#N/A</v>
          </cell>
          <cell r="K431" t="str">
            <v>Brar, Simerjeet</v>
          </cell>
          <cell r="L431" t="str">
            <v>Brar</v>
          </cell>
          <cell r="M431" t="str">
            <v>Simerjeet</v>
          </cell>
          <cell r="N431">
            <v>44105</v>
          </cell>
          <cell r="O431">
            <v>44469</v>
          </cell>
          <cell r="P431" t="str">
            <v>0771</v>
          </cell>
          <cell r="Q431" t="str">
            <v>MSP</v>
          </cell>
          <cell r="R431">
            <v>40744399</v>
          </cell>
          <cell r="S431" t="e">
            <v>#REF!</v>
          </cell>
          <cell r="T431" t="str">
            <v/>
          </cell>
          <cell r="U431" t="str">
            <v>NA</v>
          </cell>
          <cell r="W431">
            <v>175000</v>
          </cell>
          <cell r="X431">
            <v>0.6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175000</v>
          </cell>
          <cell r="AD431">
            <v>75000</v>
          </cell>
          <cell r="AE431">
            <v>0</v>
          </cell>
          <cell r="AF431">
            <v>250000</v>
          </cell>
          <cell r="AG431">
            <v>250000</v>
          </cell>
          <cell r="AH431">
            <v>0.6</v>
          </cell>
          <cell r="AI431">
            <v>150000</v>
          </cell>
          <cell r="AJ431">
            <v>0</v>
          </cell>
          <cell r="AK431"/>
          <cell r="AL431"/>
          <cell r="AO431"/>
          <cell r="AP431"/>
          <cell r="AQ431"/>
          <cell r="AS431">
            <v>150000</v>
          </cell>
          <cell r="AT431">
            <v>44105</v>
          </cell>
          <cell r="AU431">
            <v>44469</v>
          </cell>
          <cell r="AV431" t="str">
            <v>MSP with PNZ and PSZ</v>
          </cell>
          <cell r="AW431">
            <v>44026</v>
          </cell>
          <cell r="BC431" t="str">
            <v>ARC0287952</v>
          </cell>
          <cell r="BD431" t="str">
            <v>Y</v>
          </cell>
          <cell r="BF431" t="str">
            <v>Y</v>
          </cell>
          <cell r="BG431"/>
          <cell r="BH431" t="str">
            <v>Simi.K.Brar@gmail.com</v>
          </cell>
          <cell r="BJ431">
            <v>0</v>
          </cell>
          <cell r="BL431">
            <v>83.812260536398469</v>
          </cell>
          <cell r="BM431">
            <v>35.919540229885058</v>
          </cell>
          <cell r="BO431"/>
        </row>
        <row r="432">
          <cell r="A432">
            <v>2022</v>
          </cell>
          <cell r="B432">
            <v>314</v>
          </cell>
          <cell r="C432" t="str">
            <v>Psychiatry</v>
          </cell>
          <cell r="D432" t="str">
            <v>NA</v>
          </cell>
          <cell r="F432" t="str">
            <v>Huynh</v>
          </cell>
          <cell r="G432" t="str">
            <v>MSP</v>
          </cell>
          <cell r="I432">
            <v>10453564</v>
          </cell>
          <cell r="J432" t="e">
            <v>#N/A</v>
          </cell>
          <cell r="K432" t="str">
            <v>Holwell, Eve</v>
          </cell>
          <cell r="L432" t="str">
            <v>Holwell</v>
          </cell>
          <cell r="M432" t="str">
            <v>Eve</v>
          </cell>
          <cell r="N432">
            <v>44075</v>
          </cell>
          <cell r="O432">
            <v>44439</v>
          </cell>
          <cell r="P432" t="str">
            <v>0772</v>
          </cell>
          <cell r="Q432" t="str">
            <v>MSP</v>
          </cell>
          <cell r="R432">
            <v>40745266</v>
          </cell>
          <cell r="S432" t="e">
            <v>#REF!</v>
          </cell>
          <cell r="T432" t="str">
            <v/>
          </cell>
          <cell r="U432" t="str">
            <v>NA</v>
          </cell>
          <cell r="W432">
            <v>142100</v>
          </cell>
          <cell r="X432">
            <v>0.7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142100</v>
          </cell>
          <cell r="AD432">
            <v>60900</v>
          </cell>
          <cell r="AE432">
            <v>0</v>
          </cell>
          <cell r="AF432">
            <v>203000</v>
          </cell>
          <cell r="AG432">
            <v>203000</v>
          </cell>
          <cell r="AH432">
            <v>0.7</v>
          </cell>
          <cell r="AI432">
            <v>142100</v>
          </cell>
          <cell r="AJ432">
            <v>0</v>
          </cell>
          <cell r="AK432"/>
          <cell r="AL432"/>
          <cell r="AO432"/>
          <cell r="AP432"/>
          <cell r="AQ432"/>
          <cell r="AS432">
            <v>142100</v>
          </cell>
          <cell r="AT432">
            <v>44075</v>
          </cell>
          <cell r="AU432">
            <v>44439</v>
          </cell>
          <cell r="AV432" t="str">
            <v>MSP with PNZ and PSZ</v>
          </cell>
          <cell r="AW432">
            <v>44063</v>
          </cell>
          <cell r="BC432" t="str">
            <v>ARC0289804</v>
          </cell>
          <cell r="BD432" t="str">
            <v>Y</v>
          </cell>
          <cell r="BF432" t="str">
            <v>Y</v>
          </cell>
          <cell r="BG432"/>
          <cell r="BH432" t="str">
            <v>eve.holwell@gmail.com</v>
          </cell>
          <cell r="BJ432">
            <v>0</v>
          </cell>
          <cell r="BL432">
            <v>68.055555555555557</v>
          </cell>
          <cell r="BM432">
            <v>29.166666666666668</v>
          </cell>
          <cell r="BO432"/>
        </row>
        <row r="433">
          <cell r="A433">
            <v>2022</v>
          </cell>
          <cell r="B433">
            <v>315</v>
          </cell>
          <cell r="C433" t="str">
            <v>Orthopedics</v>
          </cell>
          <cell r="D433" t="str">
            <v>NA</v>
          </cell>
          <cell r="E433" t="str">
            <v>ORT</v>
          </cell>
          <cell r="F433" t="str">
            <v>Pelayo</v>
          </cell>
          <cell r="G433" t="str">
            <v>MSP</v>
          </cell>
          <cell r="H433" t="str">
            <v>Inactive</v>
          </cell>
          <cell r="I433">
            <v>10360674</v>
          </cell>
          <cell r="J433" t="e">
            <v>#N/A</v>
          </cell>
          <cell r="K433" t="str">
            <v>Elsissy, Joseph</v>
          </cell>
          <cell r="L433" t="str">
            <v>Elsissy</v>
          </cell>
          <cell r="M433" t="str">
            <v>Joseph</v>
          </cell>
          <cell r="N433">
            <v>44044</v>
          </cell>
          <cell r="O433">
            <v>44408</v>
          </cell>
          <cell r="P433" t="str">
            <v>0771</v>
          </cell>
          <cell r="Q433" t="str">
            <v>MSP</v>
          </cell>
          <cell r="R433">
            <v>40754845</v>
          </cell>
          <cell r="S433" t="e">
            <v>#REF!</v>
          </cell>
          <cell r="T433" t="str">
            <v/>
          </cell>
          <cell r="U433" t="str">
            <v>NA</v>
          </cell>
          <cell r="W433">
            <v>123500</v>
          </cell>
          <cell r="X433">
            <v>0.01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123500</v>
          </cell>
          <cell r="AD433">
            <v>0</v>
          </cell>
          <cell r="AE433">
            <v>0</v>
          </cell>
          <cell r="AF433">
            <v>123500</v>
          </cell>
          <cell r="AG433">
            <v>123500</v>
          </cell>
          <cell r="AH433">
            <v>0.01</v>
          </cell>
          <cell r="AI433">
            <v>1235</v>
          </cell>
          <cell r="AJ433">
            <v>0</v>
          </cell>
          <cell r="AK433"/>
          <cell r="AL433"/>
          <cell r="AO433"/>
          <cell r="AP433"/>
          <cell r="AQ433"/>
          <cell r="AS433">
            <v>1235</v>
          </cell>
          <cell r="AT433">
            <v>44044</v>
          </cell>
          <cell r="AU433">
            <v>44408</v>
          </cell>
          <cell r="AV433" t="str">
            <v>MSP without incentive</v>
          </cell>
          <cell r="AW433"/>
          <cell r="BC433" t="str">
            <v>ARC0284139 - New MSP appointment Paygroup of 6MH. $59.15 hourly.</v>
          </cell>
          <cell r="BD433" t="str">
            <v>X</v>
          </cell>
          <cell r="BF433" t="str">
            <v>Y</v>
          </cell>
          <cell r="BG433" t="str">
            <v>Sub 2</v>
          </cell>
          <cell r="BH433" t="str">
            <v>jelsissy@ucsd.edu</v>
          </cell>
          <cell r="BJ433">
            <v>0</v>
          </cell>
          <cell r="BL433">
            <v>59.14750957854406</v>
          </cell>
          <cell r="BM433">
            <v>0</v>
          </cell>
          <cell r="BN433">
            <v>0</v>
          </cell>
          <cell r="BO433">
            <v>0</v>
          </cell>
        </row>
        <row r="434">
          <cell r="A434">
            <v>2022</v>
          </cell>
          <cell r="B434">
            <v>315</v>
          </cell>
          <cell r="C434" t="str">
            <v>Orthopedics</v>
          </cell>
          <cell r="D434" t="str">
            <v>NA</v>
          </cell>
          <cell r="F434" t="str">
            <v>Pelayo</v>
          </cell>
          <cell r="G434" t="str">
            <v>MSP</v>
          </cell>
          <cell r="H434" t="str">
            <v>Inactive</v>
          </cell>
          <cell r="I434">
            <v>10361051</v>
          </cell>
          <cell r="J434" t="e">
            <v>#N/A</v>
          </cell>
          <cell r="K434" t="str">
            <v>Bagi, Preetpaul</v>
          </cell>
          <cell r="L434" t="str">
            <v>Bagi</v>
          </cell>
          <cell r="M434" t="str">
            <v>Preetpaul</v>
          </cell>
          <cell r="N434">
            <v>44105</v>
          </cell>
          <cell r="O434">
            <v>44469</v>
          </cell>
          <cell r="P434" t="str">
            <v>0771</v>
          </cell>
          <cell r="Q434" t="str">
            <v>MSP</v>
          </cell>
          <cell r="R434">
            <v>40764056</v>
          </cell>
          <cell r="S434" t="e">
            <v>#REF!</v>
          </cell>
          <cell r="T434" t="str">
            <v/>
          </cell>
          <cell r="U434" t="str">
            <v>NA</v>
          </cell>
          <cell r="W434">
            <v>123500</v>
          </cell>
          <cell r="X434">
            <v>0.01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123500</v>
          </cell>
          <cell r="AD434">
            <v>0</v>
          </cell>
          <cell r="AE434">
            <v>0</v>
          </cell>
          <cell r="AF434">
            <v>123500</v>
          </cell>
          <cell r="AG434">
            <v>123500</v>
          </cell>
          <cell r="AH434">
            <v>0.01</v>
          </cell>
          <cell r="AI434">
            <v>1235</v>
          </cell>
          <cell r="AJ434">
            <v>0</v>
          </cell>
          <cell r="AK434"/>
          <cell r="AL434"/>
          <cell r="AO434"/>
          <cell r="AP434"/>
          <cell r="AQ434"/>
          <cell r="AS434">
            <v>1235</v>
          </cell>
          <cell r="AT434">
            <v>44105</v>
          </cell>
          <cell r="AU434">
            <v>44469</v>
          </cell>
          <cell r="AW434"/>
          <cell r="BC434" t="str">
            <v>ARC0284149 - GME appointment</v>
          </cell>
          <cell r="BD434" t="str">
            <v>X</v>
          </cell>
          <cell r="BF434" t="str">
            <v>Y</v>
          </cell>
          <cell r="BG434" t="str">
            <v>GME</v>
          </cell>
          <cell r="BH434" t="str">
            <v>pbagi@ucsd.edu</v>
          </cell>
          <cell r="BJ434">
            <v>0</v>
          </cell>
          <cell r="BL434">
            <v>59.14750957854406</v>
          </cell>
          <cell r="BM434">
            <v>0</v>
          </cell>
          <cell r="BO434"/>
        </row>
        <row r="435">
          <cell r="A435">
            <v>2021</v>
          </cell>
          <cell r="B435">
            <v>315</v>
          </cell>
          <cell r="C435" t="str">
            <v>Orthopedics</v>
          </cell>
          <cell r="D435" t="str">
            <v>NA</v>
          </cell>
          <cell r="F435" t="str">
            <v>Pelayo</v>
          </cell>
          <cell r="G435" t="str">
            <v>MSP</v>
          </cell>
          <cell r="H435" t="str">
            <v>Active</v>
          </cell>
          <cell r="I435">
            <v>10362168</v>
          </cell>
          <cell r="J435" t="e">
            <v>#N/A</v>
          </cell>
          <cell r="K435" t="str">
            <v>Le, Joan</v>
          </cell>
          <cell r="L435" t="str">
            <v>Le</v>
          </cell>
          <cell r="M435" t="str">
            <v>Joan</v>
          </cell>
          <cell r="N435">
            <v>44013</v>
          </cell>
          <cell r="O435">
            <v>44377</v>
          </cell>
          <cell r="P435" t="str">
            <v>0771</v>
          </cell>
          <cell r="Q435" t="str">
            <v>MSP</v>
          </cell>
          <cell r="R435">
            <v>40643279</v>
          </cell>
          <cell r="S435" t="e">
            <v>#REF!</v>
          </cell>
          <cell r="T435" t="str">
            <v/>
          </cell>
          <cell r="U435" t="str">
            <v>NA</v>
          </cell>
          <cell r="W435">
            <v>158620</v>
          </cell>
          <cell r="X435">
            <v>0.51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158620</v>
          </cell>
          <cell r="AD435">
            <v>61380</v>
          </cell>
          <cell r="AE435">
            <v>0</v>
          </cell>
          <cell r="AF435">
            <v>220000</v>
          </cell>
          <cell r="AG435">
            <v>220000</v>
          </cell>
          <cell r="AH435">
            <v>0.51</v>
          </cell>
          <cell r="AI435">
            <v>112200</v>
          </cell>
          <cell r="AJ435">
            <v>0</v>
          </cell>
          <cell r="AK435"/>
          <cell r="AL435"/>
          <cell r="AO435"/>
          <cell r="AP435"/>
          <cell r="AQ435"/>
          <cell r="AS435">
            <v>112200</v>
          </cell>
          <cell r="AT435">
            <v>44013</v>
          </cell>
          <cell r="AU435">
            <v>44377</v>
          </cell>
          <cell r="AV435" t="str">
            <v>MSP with PNZ and PSZ</v>
          </cell>
          <cell r="AW435">
            <v>43864</v>
          </cell>
          <cell r="AY435" t="str">
            <v>Tam, S.</v>
          </cell>
          <cell r="BD435" t="str">
            <v>M</v>
          </cell>
          <cell r="BF435" t="str">
            <v>N</v>
          </cell>
          <cell r="BG435"/>
          <cell r="BH435" t="str">
            <v>jtl007@ucsd.edu</v>
          </cell>
          <cell r="BI435" t="str">
            <v>Rady's (Yesenia R); Per Kathy S. (ARC0229930), Rady employees will 
start to report in MTE in July 2018.</v>
          </cell>
          <cell r="BJ435">
            <v>1</v>
          </cell>
          <cell r="BK435">
            <v>31520</v>
          </cell>
          <cell r="BL435">
            <v>75.967432950191565</v>
          </cell>
          <cell r="BM435">
            <v>29.396551724137932</v>
          </cell>
          <cell r="BO435"/>
        </row>
        <row r="436">
          <cell r="A436">
            <v>2022</v>
          </cell>
          <cell r="B436">
            <v>315</v>
          </cell>
          <cell r="C436" t="str">
            <v>Orthopedics</v>
          </cell>
          <cell r="D436" t="str">
            <v>NA</v>
          </cell>
          <cell r="F436" t="str">
            <v>Pelayo</v>
          </cell>
          <cell r="G436" t="str">
            <v>MSP</v>
          </cell>
          <cell r="H436" t="str">
            <v>Inactive</v>
          </cell>
          <cell r="I436">
            <v>10362267</v>
          </cell>
          <cell r="J436" t="e">
            <v>#N/A</v>
          </cell>
          <cell r="K436" t="str">
            <v>Mitchell, Joseph</v>
          </cell>
          <cell r="L436" t="str">
            <v>Mitchell</v>
          </cell>
          <cell r="M436" t="str">
            <v>Joseph</v>
          </cell>
          <cell r="N436">
            <v>44044</v>
          </cell>
          <cell r="O436">
            <v>44408</v>
          </cell>
          <cell r="P436" t="str">
            <v>0771</v>
          </cell>
          <cell r="Q436" t="str">
            <v>MSP</v>
          </cell>
          <cell r="R436">
            <v>40759189</v>
          </cell>
          <cell r="S436" t="e">
            <v>#REF!</v>
          </cell>
          <cell r="T436" t="str">
            <v/>
          </cell>
          <cell r="U436" t="str">
            <v>NA</v>
          </cell>
          <cell r="W436">
            <v>123500</v>
          </cell>
          <cell r="X436">
            <v>0.01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123500</v>
          </cell>
          <cell r="AD436">
            <v>0</v>
          </cell>
          <cell r="AE436">
            <v>0</v>
          </cell>
          <cell r="AF436">
            <v>123500</v>
          </cell>
          <cell r="AG436">
            <v>123500</v>
          </cell>
          <cell r="AH436">
            <v>0.01</v>
          </cell>
          <cell r="AI436">
            <v>1235</v>
          </cell>
          <cell r="AJ436">
            <v>0</v>
          </cell>
          <cell r="AK436"/>
          <cell r="AL436"/>
          <cell r="AO436"/>
          <cell r="AP436"/>
          <cell r="AQ436"/>
          <cell r="AS436">
            <v>1235</v>
          </cell>
          <cell r="AT436">
            <v>44044</v>
          </cell>
          <cell r="AU436">
            <v>44043</v>
          </cell>
          <cell r="AV436" t="str">
            <v>MSP without incentive</v>
          </cell>
          <cell r="AW436"/>
          <cell r="BC436" t="str">
            <v>ARC0284144 - New MSP appointment eff 8/1/2020  (59.15 hourly)</v>
          </cell>
          <cell r="BD436" t="str">
            <v>X</v>
          </cell>
          <cell r="BF436" t="str">
            <v>Y</v>
          </cell>
          <cell r="BG436" t="str">
            <v>Sub 2</v>
          </cell>
          <cell r="BH436" t="str">
            <v>jmitchell@ucsd.edu</v>
          </cell>
          <cell r="BJ436">
            <v>0</v>
          </cell>
          <cell r="BL436">
            <v>59.14750957854406</v>
          </cell>
          <cell r="BM436">
            <v>0</v>
          </cell>
          <cell r="BN436">
            <v>0</v>
          </cell>
          <cell r="BO436">
            <v>0</v>
          </cell>
        </row>
        <row r="437">
          <cell r="A437">
            <v>2022</v>
          </cell>
          <cell r="B437">
            <v>315</v>
          </cell>
          <cell r="C437" t="str">
            <v>Orthopedics</v>
          </cell>
          <cell r="D437" t="str">
            <v>NA</v>
          </cell>
          <cell r="F437" t="str">
            <v>Pelayo</v>
          </cell>
          <cell r="G437" t="str">
            <v>MSP</v>
          </cell>
          <cell r="H437" t="str">
            <v>Inactive</v>
          </cell>
          <cell r="I437">
            <v>10362269</v>
          </cell>
          <cell r="J437" t="e">
            <v>#N/A</v>
          </cell>
          <cell r="K437" t="str">
            <v>Attenello, John</v>
          </cell>
          <cell r="L437" t="str">
            <v>Attenello</v>
          </cell>
          <cell r="M437" t="str">
            <v>John</v>
          </cell>
          <cell r="N437">
            <v>44044</v>
          </cell>
          <cell r="O437">
            <v>44408</v>
          </cell>
          <cell r="P437" t="str">
            <v>0771</v>
          </cell>
          <cell r="Q437" t="str">
            <v>MSP</v>
          </cell>
          <cell r="R437">
            <v>40759208</v>
          </cell>
          <cell r="S437" t="e">
            <v>#REF!</v>
          </cell>
          <cell r="T437" t="str">
            <v/>
          </cell>
          <cell r="U437" t="str">
            <v>NA</v>
          </cell>
          <cell r="W437">
            <v>123500</v>
          </cell>
          <cell r="X437">
            <v>0.01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123500</v>
          </cell>
          <cell r="AD437">
            <v>0</v>
          </cell>
          <cell r="AE437">
            <v>0</v>
          </cell>
          <cell r="AF437">
            <v>123500</v>
          </cell>
          <cell r="AG437">
            <v>123500</v>
          </cell>
          <cell r="AH437">
            <v>0.01</v>
          </cell>
          <cell r="AI437">
            <v>1235</v>
          </cell>
          <cell r="AJ437">
            <v>0</v>
          </cell>
          <cell r="AK437"/>
          <cell r="AL437"/>
          <cell r="AO437"/>
          <cell r="AP437"/>
          <cell r="AQ437"/>
          <cell r="AS437">
            <v>1235</v>
          </cell>
          <cell r="AT437">
            <v>44044</v>
          </cell>
          <cell r="AU437">
            <v>44408</v>
          </cell>
          <cell r="AV437" t="str">
            <v>MSP without incentive</v>
          </cell>
          <cell r="AW437"/>
          <cell r="BD437" t="str">
            <v>X</v>
          </cell>
          <cell r="BF437" t="str">
            <v>Y</v>
          </cell>
          <cell r="BG437" t="str">
            <v>Sub 2</v>
          </cell>
          <cell r="BH437" t="str">
            <v>jattenello@ucsd.edu</v>
          </cell>
          <cell r="BJ437">
            <v>0</v>
          </cell>
          <cell r="BL437">
            <v>59.14750957854406</v>
          </cell>
          <cell r="BM437">
            <v>0</v>
          </cell>
          <cell r="BN437">
            <v>0</v>
          </cell>
          <cell r="BO437">
            <v>0</v>
          </cell>
        </row>
        <row r="438">
          <cell r="A438">
            <v>2022</v>
          </cell>
          <cell r="B438">
            <v>315</v>
          </cell>
          <cell r="C438" t="str">
            <v>Orthopedics</v>
          </cell>
          <cell r="D438" t="str">
            <v>NA</v>
          </cell>
          <cell r="F438" t="str">
            <v>Pelayo</v>
          </cell>
          <cell r="G438" t="str">
            <v>MSP</v>
          </cell>
          <cell r="H438" t="str">
            <v>Active</v>
          </cell>
          <cell r="I438">
            <v>10364927</v>
          </cell>
          <cell r="J438" t="e">
            <v>#N/A</v>
          </cell>
          <cell r="K438" t="str">
            <v>Pomerantz, Michael Lucius</v>
          </cell>
          <cell r="L438" t="str">
            <v>Pomerantz</v>
          </cell>
          <cell r="M438" t="str">
            <v>Michael</v>
          </cell>
          <cell r="N438">
            <v>44059</v>
          </cell>
          <cell r="O438">
            <v>44423</v>
          </cell>
          <cell r="P438" t="str">
            <v>0771</v>
          </cell>
          <cell r="Q438" t="str">
            <v>MSP</v>
          </cell>
          <cell r="R438">
            <v>40657619</v>
          </cell>
          <cell r="S438" t="e">
            <v>#REF!</v>
          </cell>
          <cell r="T438" t="str">
            <v/>
          </cell>
          <cell r="U438" t="str">
            <v>NA</v>
          </cell>
          <cell r="W438">
            <v>134300</v>
          </cell>
          <cell r="X438">
            <v>0.01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134300</v>
          </cell>
          <cell r="AD438">
            <v>0</v>
          </cell>
          <cell r="AE438">
            <v>0</v>
          </cell>
          <cell r="AF438">
            <v>134300</v>
          </cell>
          <cell r="AG438">
            <v>134300</v>
          </cell>
          <cell r="AH438">
            <v>0.01</v>
          </cell>
          <cell r="AI438">
            <v>1343</v>
          </cell>
          <cell r="AJ438">
            <v>0</v>
          </cell>
          <cell r="AK438"/>
          <cell r="AL438"/>
          <cell r="AO438"/>
          <cell r="AP438"/>
          <cell r="AQ438"/>
          <cell r="AS438">
            <v>1343</v>
          </cell>
          <cell r="AT438">
            <v>44059</v>
          </cell>
          <cell r="AU438">
            <v>44423</v>
          </cell>
          <cell r="AV438" t="str">
            <v>MSP with PSZ only</v>
          </cell>
          <cell r="AW438">
            <v>44055</v>
          </cell>
          <cell r="BC438" t="str">
            <v>ARC0282538 - Renewal eff 8/15/2020</v>
          </cell>
          <cell r="BD438" t="str">
            <v>D</v>
          </cell>
          <cell r="BF438" t="str">
            <v>Y</v>
          </cell>
          <cell r="BG438" t="str">
            <v>Sub 2</v>
          </cell>
          <cell r="BH438" t="str">
            <v>mipomerantz@ucsd.edu</v>
          </cell>
          <cell r="BJ438">
            <v>0</v>
          </cell>
          <cell r="BK438">
            <v>31520</v>
          </cell>
          <cell r="BL438">
            <v>64.319923371647505</v>
          </cell>
          <cell r="BM438">
            <v>0</v>
          </cell>
          <cell r="BN438">
            <v>0</v>
          </cell>
          <cell r="BO438">
            <v>0</v>
          </cell>
        </row>
        <row r="439">
          <cell r="A439">
            <v>2021</v>
          </cell>
          <cell r="B439">
            <v>315</v>
          </cell>
          <cell r="C439" t="str">
            <v>Orthopedics</v>
          </cell>
          <cell r="D439" t="str">
            <v>NA</v>
          </cell>
          <cell r="F439" t="str">
            <v>Pelayo</v>
          </cell>
          <cell r="G439" t="str">
            <v>MSP</v>
          </cell>
          <cell r="H439" t="str">
            <v>Active</v>
          </cell>
          <cell r="I439">
            <v>10374300</v>
          </cell>
          <cell r="J439" t="e">
            <v>#N/A</v>
          </cell>
          <cell r="K439" t="str">
            <v>Covey, Dana</v>
          </cell>
          <cell r="L439" t="str">
            <v>Covey</v>
          </cell>
          <cell r="M439" t="str">
            <v>Dana</v>
          </cell>
          <cell r="N439">
            <v>43922</v>
          </cell>
          <cell r="O439">
            <v>44286</v>
          </cell>
          <cell r="P439" t="str">
            <v>0771</v>
          </cell>
          <cell r="Q439" t="str">
            <v>MSP</v>
          </cell>
          <cell r="R439">
            <v>40650385</v>
          </cell>
          <cell r="S439" t="e">
            <v>#REF!</v>
          </cell>
          <cell r="T439" t="str">
            <v/>
          </cell>
          <cell r="U439" t="str">
            <v>NA</v>
          </cell>
          <cell r="W439">
            <v>185832</v>
          </cell>
          <cell r="X439">
            <v>0.4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185832</v>
          </cell>
          <cell r="AD439">
            <v>0</v>
          </cell>
          <cell r="AE439">
            <v>0</v>
          </cell>
          <cell r="AF439">
            <v>185832</v>
          </cell>
          <cell r="AG439">
            <v>185832</v>
          </cell>
          <cell r="AH439">
            <v>0.4</v>
          </cell>
          <cell r="AI439">
            <v>74332.800000000003</v>
          </cell>
          <cell r="AJ439">
            <v>0</v>
          </cell>
          <cell r="AK439">
            <v>43471</v>
          </cell>
          <cell r="AL439">
            <v>65381</v>
          </cell>
          <cell r="AM439" t="str">
            <v>00/03</v>
          </cell>
          <cell r="AN439">
            <v>8</v>
          </cell>
          <cell r="AO439">
            <v>111833</v>
          </cell>
          <cell r="AP439">
            <v>239711</v>
          </cell>
          <cell r="AQ439">
            <v>351544</v>
          </cell>
          <cell r="AS439">
            <v>425876.8</v>
          </cell>
          <cell r="AT439">
            <v>43922</v>
          </cell>
          <cell r="AU439">
            <v>44286</v>
          </cell>
          <cell r="AV439" t="str">
            <v>MSP with PSZ only</v>
          </cell>
          <cell r="AW439">
            <v>43864</v>
          </cell>
          <cell r="BC439" t="str">
            <v>ARC0269750. ERP</v>
          </cell>
          <cell r="BD439" t="str">
            <v>D</v>
          </cell>
          <cell r="BF439" t="str">
            <v>Y</v>
          </cell>
          <cell r="BG439" t="str">
            <v>Sub 2</v>
          </cell>
          <cell r="BH439" t="str">
            <v>dcovey@ucsd.edu</v>
          </cell>
          <cell r="BJ439">
            <v>0</v>
          </cell>
          <cell r="BK439">
            <v>31520</v>
          </cell>
          <cell r="BL439">
            <v>89</v>
          </cell>
          <cell r="BM439">
            <v>0</v>
          </cell>
          <cell r="BN439">
            <v>35.25</v>
          </cell>
          <cell r="BO439">
            <v>0</v>
          </cell>
        </row>
        <row r="440">
          <cell r="A440">
            <v>2022</v>
          </cell>
          <cell r="B440">
            <v>315</v>
          </cell>
          <cell r="C440" t="str">
            <v>Orthopedics</v>
          </cell>
          <cell r="D440" t="str">
            <v>NA</v>
          </cell>
          <cell r="F440" t="str">
            <v>Pelayo</v>
          </cell>
          <cell r="G440" t="str">
            <v>MSP</v>
          </cell>
          <cell r="H440" t="str">
            <v>Active</v>
          </cell>
          <cell r="I440">
            <v>10375062</v>
          </cell>
          <cell r="J440" t="e">
            <v>#N/A</v>
          </cell>
          <cell r="K440" t="str">
            <v>Meyer, Robert</v>
          </cell>
          <cell r="L440" t="str">
            <v>Meyer</v>
          </cell>
          <cell r="M440" t="str">
            <v>Robert</v>
          </cell>
          <cell r="N440">
            <v>44044</v>
          </cell>
          <cell r="O440">
            <v>44408</v>
          </cell>
          <cell r="P440" t="str">
            <v>0771</v>
          </cell>
          <cell r="Q440" t="str">
            <v>MSP</v>
          </cell>
          <cell r="R440">
            <v>40655866</v>
          </cell>
          <cell r="S440" t="e">
            <v>#REF!</v>
          </cell>
          <cell r="T440" t="str">
            <v/>
          </cell>
          <cell r="U440" t="str">
            <v>NA</v>
          </cell>
          <cell r="W440">
            <v>137808</v>
          </cell>
          <cell r="X440">
            <v>0.2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137808</v>
          </cell>
          <cell r="AD440">
            <v>0</v>
          </cell>
          <cell r="AE440">
            <v>0</v>
          </cell>
          <cell r="AF440">
            <v>137808</v>
          </cell>
          <cell r="AG440">
            <v>137808</v>
          </cell>
          <cell r="AH440">
            <v>0.2</v>
          </cell>
          <cell r="AI440">
            <v>27561.600000000002</v>
          </cell>
          <cell r="AJ440">
            <v>0</v>
          </cell>
          <cell r="AK440">
            <v>43586</v>
          </cell>
          <cell r="AL440">
            <v>65381</v>
          </cell>
          <cell r="AM440" t="str">
            <v>00/06</v>
          </cell>
          <cell r="AN440">
            <v>8</v>
          </cell>
          <cell r="AO440">
            <v>122318</v>
          </cell>
          <cell r="AP440">
            <v>263027</v>
          </cell>
          <cell r="AQ440">
            <v>385345</v>
          </cell>
          <cell r="AS440">
            <v>412906.6</v>
          </cell>
          <cell r="AT440">
            <v>44044</v>
          </cell>
          <cell r="AU440">
            <v>44408</v>
          </cell>
          <cell r="AV440" t="str">
            <v>MSP with PSZ only</v>
          </cell>
          <cell r="AW440">
            <v>44054</v>
          </cell>
          <cell r="BC440" t="str">
            <v>ARC0279512 - Renewal</v>
          </cell>
          <cell r="BD440" t="str">
            <v>D</v>
          </cell>
          <cell r="BF440" t="str">
            <v>Y</v>
          </cell>
          <cell r="BG440" t="str">
            <v>Sub 2</v>
          </cell>
          <cell r="BH440" t="str">
            <v>rsmeyer@ucsd.edu</v>
          </cell>
          <cell r="BJ440">
            <v>0</v>
          </cell>
          <cell r="BK440">
            <v>31520</v>
          </cell>
          <cell r="BL440">
            <v>66</v>
          </cell>
          <cell r="BM440">
            <v>0</v>
          </cell>
          <cell r="BN440">
            <v>0</v>
          </cell>
          <cell r="BO440">
            <v>0</v>
          </cell>
        </row>
        <row r="441">
          <cell r="A441">
            <v>2021</v>
          </cell>
          <cell r="B441">
            <v>315</v>
          </cell>
          <cell r="C441" t="str">
            <v>Orthopedics</v>
          </cell>
          <cell r="D441" t="str">
            <v>NA</v>
          </cell>
          <cell r="F441" t="str">
            <v>Pelayo</v>
          </cell>
          <cell r="G441" t="str">
            <v>MSP</v>
          </cell>
          <cell r="I441">
            <v>10377641</v>
          </cell>
          <cell r="J441" t="e">
            <v>#N/A</v>
          </cell>
          <cell r="K441" t="str">
            <v>Brown, Mackenzie</v>
          </cell>
          <cell r="L441" t="str">
            <v>Brown</v>
          </cell>
          <cell r="M441" t="str">
            <v>Mackenzie</v>
          </cell>
          <cell r="N441">
            <v>43983</v>
          </cell>
          <cell r="O441">
            <v>44347</v>
          </cell>
          <cell r="P441" t="str">
            <v>0771</v>
          </cell>
          <cell r="Q441" t="str">
            <v>MSP</v>
          </cell>
          <cell r="R441">
            <v>40666706</v>
          </cell>
          <cell r="S441" t="e">
            <v>#REF!</v>
          </cell>
          <cell r="T441" t="str">
            <v/>
          </cell>
          <cell r="U441" t="str">
            <v>NA</v>
          </cell>
          <cell r="W441">
            <v>133000</v>
          </cell>
          <cell r="X441">
            <v>0.49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133000</v>
          </cell>
          <cell r="AD441">
            <v>57000</v>
          </cell>
          <cell r="AE441">
            <v>0</v>
          </cell>
          <cell r="AF441">
            <v>190000</v>
          </cell>
          <cell r="AG441">
            <v>190000</v>
          </cell>
          <cell r="AH441">
            <v>0.49</v>
          </cell>
          <cell r="AI441">
            <v>93100</v>
          </cell>
          <cell r="AJ441">
            <v>0</v>
          </cell>
          <cell r="AK441"/>
          <cell r="AL441"/>
          <cell r="AO441"/>
          <cell r="AP441"/>
          <cell r="AQ441"/>
          <cell r="AS441">
            <v>93100</v>
          </cell>
          <cell r="AT441">
            <v>43983</v>
          </cell>
          <cell r="AU441">
            <v>44347</v>
          </cell>
          <cell r="AV441" t="str">
            <v>MSP with PNZ and PSZ</v>
          </cell>
          <cell r="AW441"/>
          <cell r="AX441" t="str">
            <v>Tam, S.</v>
          </cell>
          <cell r="BC441" t="str">
            <v>ARC0283807 - New Hire eff 6/1/2020. Base salary of $133,000 non base of $57,000. Can have special pay of $500/shfit</v>
          </cell>
          <cell r="BD441" t="str">
            <v>M</v>
          </cell>
          <cell r="BF441" t="str">
            <v>Y</v>
          </cell>
          <cell r="BG441"/>
          <cell r="BH441" t="str">
            <v>m1brown@health.ucsd.edu</v>
          </cell>
          <cell r="BJ441">
            <v>0</v>
          </cell>
          <cell r="BL441">
            <v>63.697318007662837</v>
          </cell>
          <cell r="BM441">
            <v>27.298850574712645</v>
          </cell>
          <cell r="BO441"/>
        </row>
        <row r="442">
          <cell r="A442">
            <v>2022</v>
          </cell>
          <cell r="B442">
            <v>315</v>
          </cell>
          <cell r="C442" t="str">
            <v>Orthopedics</v>
          </cell>
          <cell r="D442" t="str">
            <v>NA</v>
          </cell>
          <cell r="F442" t="str">
            <v>Pelayo</v>
          </cell>
          <cell r="G442" t="str">
            <v>MSP</v>
          </cell>
          <cell r="I442">
            <v>10460151</v>
          </cell>
          <cell r="J442" t="e">
            <v>#N/A</v>
          </cell>
          <cell r="K442" t="str">
            <v>Ryan, Kyle</v>
          </cell>
          <cell r="L442" t="str">
            <v>Ryan</v>
          </cell>
          <cell r="M442" t="str">
            <v>Kyle</v>
          </cell>
          <cell r="N442">
            <v>44136</v>
          </cell>
          <cell r="O442">
            <v>44500</v>
          </cell>
          <cell r="P442" t="str">
            <v>0771</v>
          </cell>
          <cell r="Q442" t="str">
            <v>MSP</v>
          </cell>
          <cell r="R442">
            <v>40759453</v>
          </cell>
          <cell r="S442" t="e">
            <v>#REF!</v>
          </cell>
          <cell r="T442" t="str">
            <v/>
          </cell>
          <cell r="U442" t="str">
            <v>NA</v>
          </cell>
          <cell r="W442">
            <v>126000</v>
          </cell>
          <cell r="X442">
            <v>1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126000</v>
          </cell>
          <cell r="AD442">
            <v>54000</v>
          </cell>
          <cell r="AE442">
            <v>0</v>
          </cell>
          <cell r="AF442">
            <v>180000</v>
          </cell>
          <cell r="AG442">
            <v>180000</v>
          </cell>
          <cell r="AH442">
            <v>1</v>
          </cell>
          <cell r="AI442">
            <v>180000</v>
          </cell>
          <cell r="AJ442">
            <v>0</v>
          </cell>
          <cell r="AK442"/>
          <cell r="AL442"/>
          <cell r="AO442"/>
          <cell r="AP442"/>
          <cell r="AQ442"/>
          <cell r="AS442">
            <v>180000</v>
          </cell>
          <cell r="AT442">
            <v>44136</v>
          </cell>
          <cell r="AU442">
            <v>44500</v>
          </cell>
          <cell r="AV442" t="str">
            <v>MSP with PNZ only</v>
          </cell>
          <cell r="AW442"/>
          <cell r="BC442" t="str">
            <v>ARC0292102 - New Hire eff 11/1/2020</v>
          </cell>
          <cell r="BD442" t="str">
            <v>N</v>
          </cell>
          <cell r="BF442" t="str">
            <v>Y</v>
          </cell>
          <cell r="BG442"/>
          <cell r="BJ442">
            <v>0</v>
          </cell>
          <cell r="BL442">
            <v>60.344827586206897</v>
          </cell>
          <cell r="BM442">
            <v>25.862068965517242</v>
          </cell>
          <cell r="BO442"/>
        </row>
        <row r="443">
          <cell r="A443">
            <v>2021</v>
          </cell>
          <cell r="B443">
            <v>316</v>
          </cell>
          <cell r="C443" t="str">
            <v>Anesthesiology</v>
          </cell>
          <cell r="D443" t="str">
            <v>NA</v>
          </cell>
          <cell r="F443" t="str">
            <v>Huynh</v>
          </cell>
          <cell r="G443" t="str">
            <v>MSP</v>
          </cell>
          <cell r="H443" t="str">
            <v>Active</v>
          </cell>
          <cell r="I443">
            <v>10043363</v>
          </cell>
          <cell r="J443" t="e">
            <v>#N/A</v>
          </cell>
          <cell r="K443" t="str">
            <v>Oswald, Jessica C.</v>
          </cell>
          <cell r="L443" t="str">
            <v>Oswald</v>
          </cell>
          <cell r="M443" t="str">
            <v>Jessica</v>
          </cell>
          <cell r="N443">
            <v>44013</v>
          </cell>
          <cell r="O443">
            <v>44377</v>
          </cell>
          <cell r="P443" t="str">
            <v>0771</v>
          </cell>
          <cell r="Q443" t="str">
            <v>MSP</v>
          </cell>
          <cell r="R443">
            <v>40646403</v>
          </cell>
          <cell r="S443" t="e">
            <v>#REF!</v>
          </cell>
          <cell r="T443" t="str">
            <v/>
          </cell>
          <cell r="U443" t="str">
            <v>NA</v>
          </cell>
          <cell r="W443">
            <v>145222</v>
          </cell>
          <cell r="X443">
            <v>1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145222</v>
          </cell>
          <cell r="AD443">
            <v>62238</v>
          </cell>
          <cell r="AE443">
            <v>0</v>
          </cell>
          <cell r="AF443">
            <v>207460</v>
          </cell>
          <cell r="AG443">
            <v>207460</v>
          </cell>
          <cell r="AH443">
            <v>1</v>
          </cell>
          <cell r="AI443">
            <v>207460</v>
          </cell>
          <cell r="AJ443">
            <v>0</v>
          </cell>
          <cell r="AK443"/>
          <cell r="AL443"/>
          <cell r="AO443"/>
          <cell r="AP443"/>
          <cell r="AQ443"/>
          <cell r="AS443">
            <v>207460</v>
          </cell>
          <cell r="AT443">
            <v>44013</v>
          </cell>
          <cell r="AU443">
            <v>44377</v>
          </cell>
          <cell r="AV443" t="str">
            <v>MSP with PNZ and PSZ</v>
          </cell>
          <cell r="AW443">
            <v>44000</v>
          </cell>
          <cell r="BC443" t="str">
            <v>ARC0273508</v>
          </cell>
          <cell r="BD443" t="str">
            <v>Y</v>
          </cell>
          <cell r="BF443" t="str">
            <v>n</v>
          </cell>
          <cell r="BG443"/>
          <cell r="BH443" t="str">
            <v>jeoswald@ucsd.edu</v>
          </cell>
          <cell r="BJ443">
            <v>0</v>
          </cell>
          <cell r="BK443">
            <v>31620</v>
          </cell>
          <cell r="BL443">
            <v>69.550766283524908</v>
          </cell>
          <cell r="BM443">
            <v>29.807471264367816</v>
          </cell>
          <cell r="BO443"/>
        </row>
        <row r="444">
          <cell r="A444">
            <v>2022</v>
          </cell>
          <cell r="B444">
            <v>316</v>
          </cell>
          <cell r="C444" t="str">
            <v>Anesthesiology</v>
          </cell>
          <cell r="D444" t="str">
            <v>NA</v>
          </cell>
          <cell r="F444" t="str">
            <v>Huynh</v>
          </cell>
          <cell r="G444" t="str">
            <v>MSP</v>
          </cell>
          <cell r="H444" t="str">
            <v>Inactive</v>
          </cell>
          <cell r="I444">
            <v>10343629</v>
          </cell>
          <cell r="J444" t="e">
            <v>#N/A</v>
          </cell>
          <cell r="K444" t="str">
            <v>Iwata, Kathryn</v>
          </cell>
          <cell r="L444" t="str">
            <v>Iwata</v>
          </cell>
          <cell r="M444" t="str">
            <v>Kathryn</v>
          </cell>
          <cell r="N444">
            <v>44044</v>
          </cell>
          <cell r="O444">
            <v>44408</v>
          </cell>
          <cell r="P444" t="str">
            <v>0771</v>
          </cell>
          <cell r="Q444" t="str">
            <v>MSP</v>
          </cell>
          <cell r="R444">
            <v>40743827</v>
          </cell>
          <cell r="S444" t="e">
            <v>#REF!</v>
          </cell>
          <cell r="T444" t="str">
            <v/>
          </cell>
          <cell r="U444" t="str">
            <v>NA</v>
          </cell>
          <cell r="W444">
            <v>145222</v>
          </cell>
          <cell r="X444">
            <v>0.2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145222</v>
          </cell>
          <cell r="AD444">
            <v>62238</v>
          </cell>
          <cell r="AE444">
            <v>0</v>
          </cell>
          <cell r="AF444">
            <v>207460</v>
          </cell>
          <cell r="AG444">
            <v>207460</v>
          </cell>
          <cell r="AH444">
            <v>0.2</v>
          </cell>
          <cell r="AI444">
            <v>41492</v>
          </cell>
          <cell r="AJ444">
            <v>0</v>
          </cell>
          <cell r="AK444"/>
          <cell r="AL444"/>
          <cell r="AO444"/>
          <cell r="AP444"/>
          <cell r="AQ444"/>
          <cell r="AS444">
            <v>41492</v>
          </cell>
          <cell r="AT444">
            <v>44044</v>
          </cell>
          <cell r="AU444">
            <v>44408</v>
          </cell>
          <cell r="AV444" t="str">
            <v>MSP with PNZ and PSZ</v>
          </cell>
          <cell r="AW444">
            <v>44058</v>
          </cell>
          <cell r="BC444" t="str">
            <v>ARC0276402</v>
          </cell>
          <cell r="BD444" t="str">
            <v>X</v>
          </cell>
          <cell r="BF444" t="str">
            <v>Y</v>
          </cell>
          <cell r="BG444" t="str">
            <v>Sub 2</v>
          </cell>
          <cell r="BH444" t="str">
            <v>kiwata@ucsd.edu</v>
          </cell>
          <cell r="BJ444">
            <v>0</v>
          </cell>
          <cell r="BL444">
            <v>69.550766283524908</v>
          </cell>
          <cell r="BM444">
            <v>29.807471264367816</v>
          </cell>
          <cell r="BN444">
            <v>0</v>
          </cell>
          <cell r="BO444">
            <v>0</v>
          </cell>
        </row>
        <row r="445">
          <cell r="A445">
            <v>2022</v>
          </cell>
          <cell r="B445">
            <v>316</v>
          </cell>
          <cell r="C445" t="str">
            <v>Anesthesiology</v>
          </cell>
          <cell r="D445" t="str">
            <v>NA</v>
          </cell>
          <cell r="F445" t="str">
            <v>Huynh</v>
          </cell>
          <cell r="G445" t="str">
            <v>MSP</v>
          </cell>
          <cell r="H445" t="str">
            <v>Active</v>
          </cell>
          <cell r="I445">
            <v>10358648</v>
          </cell>
          <cell r="J445" t="e">
            <v>#N/A</v>
          </cell>
          <cell r="K445" t="str">
            <v>Alexander, Brenton Scott</v>
          </cell>
          <cell r="L445" t="str">
            <v>Alexander</v>
          </cell>
          <cell r="M445" t="str">
            <v>Brenton</v>
          </cell>
          <cell r="N445">
            <v>44105</v>
          </cell>
          <cell r="O445">
            <v>44469</v>
          </cell>
          <cell r="P445" t="str">
            <v>0771</v>
          </cell>
          <cell r="Q445" t="str">
            <v>MSP</v>
          </cell>
          <cell r="R445">
            <v>40753611</v>
          </cell>
          <cell r="S445" t="e">
            <v>#REF!</v>
          </cell>
          <cell r="T445" t="str">
            <v/>
          </cell>
          <cell r="U445" t="str">
            <v>NA</v>
          </cell>
          <cell r="W445">
            <v>145222</v>
          </cell>
          <cell r="X445">
            <v>1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145222</v>
          </cell>
          <cell r="AD445">
            <v>62238</v>
          </cell>
          <cell r="AE445">
            <v>0</v>
          </cell>
          <cell r="AF445">
            <v>207460</v>
          </cell>
          <cell r="AG445">
            <v>207460</v>
          </cell>
          <cell r="AH445">
            <v>1</v>
          </cell>
          <cell r="AI445">
            <v>207460</v>
          </cell>
          <cell r="AJ445">
            <v>0</v>
          </cell>
          <cell r="AK445"/>
          <cell r="AL445"/>
          <cell r="AO445"/>
          <cell r="AP445"/>
          <cell r="AQ445"/>
          <cell r="AS445">
            <v>207460</v>
          </cell>
          <cell r="AT445">
            <v>44105</v>
          </cell>
          <cell r="AU445">
            <v>44469</v>
          </cell>
          <cell r="AV445" t="str">
            <v>MSP with PNZ and PSZ</v>
          </cell>
          <cell r="AW445">
            <v>44088</v>
          </cell>
          <cell r="AX445" t="str">
            <v>Huynh, K.</v>
          </cell>
          <cell r="BC445" t="str">
            <v>ARC0291146</v>
          </cell>
          <cell r="BD445" t="str">
            <v>Y</v>
          </cell>
          <cell r="BF445" t="str">
            <v>Y</v>
          </cell>
          <cell r="BG445"/>
          <cell r="BH445" t="str">
            <v>bsalexander@ucsd.edu</v>
          </cell>
          <cell r="BJ445">
            <v>0</v>
          </cell>
          <cell r="BK445">
            <v>31610</v>
          </cell>
          <cell r="BL445">
            <v>69.550766283524908</v>
          </cell>
          <cell r="BM445">
            <v>29.807471264367816</v>
          </cell>
          <cell r="BO445"/>
        </row>
        <row r="446">
          <cell r="A446">
            <v>2021</v>
          </cell>
          <cell r="B446">
            <v>316</v>
          </cell>
          <cell r="C446" t="str">
            <v>Anesthesiology</v>
          </cell>
          <cell r="D446" t="str">
            <v>NA</v>
          </cell>
          <cell r="F446" t="str">
            <v>Huynh</v>
          </cell>
          <cell r="G446" t="str">
            <v>MSP</v>
          </cell>
          <cell r="H446" t="str">
            <v>Active</v>
          </cell>
          <cell r="I446">
            <v>10358649</v>
          </cell>
          <cell r="J446" t="e">
            <v>#N/A</v>
          </cell>
          <cell r="K446" t="str">
            <v>Meyer, Megan Sue</v>
          </cell>
          <cell r="L446" t="str">
            <v>Meyer</v>
          </cell>
          <cell r="M446" t="str">
            <v>Megan</v>
          </cell>
          <cell r="N446">
            <v>44013</v>
          </cell>
          <cell r="O446">
            <v>44377</v>
          </cell>
          <cell r="P446" t="str">
            <v>0771</v>
          </cell>
          <cell r="Q446" t="str">
            <v>MSP</v>
          </cell>
          <cell r="R446">
            <v>40644778</v>
          </cell>
          <cell r="S446" t="e">
            <v>#REF!</v>
          </cell>
          <cell r="T446" t="str">
            <v/>
          </cell>
          <cell r="U446" t="str">
            <v>NA</v>
          </cell>
          <cell r="W446">
            <v>157850</v>
          </cell>
          <cell r="X446">
            <v>1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157850</v>
          </cell>
          <cell r="AD446">
            <v>49610</v>
          </cell>
          <cell r="AE446">
            <v>0</v>
          </cell>
          <cell r="AF446">
            <v>207460</v>
          </cell>
          <cell r="AG446">
            <v>207460</v>
          </cell>
          <cell r="AH446">
            <v>1</v>
          </cell>
          <cell r="AI446">
            <v>207460</v>
          </cell>
          <cell r="AJ446">
            <v>0</v>
          </cell>
          <cell r="AK446"/>
          <cell r="AL446"/>
          <cell r="AO446"/>
          <cell r="AP446"/>
          <cell r="AQ446"/>
          <cell r="AS446">
            <v>207460</v>
          </cell>
          <cell r="AT446">
            <v>44013</v>
          </cell>
          <cell r="AU446">
            <v>44377</v>
          </cell>
          <cell r="AV446" t="str">
            <v>MSP with PNZ and PSZ</v>
          </cell>
          <cell r="AW446">
            <v>43999</v>
          </cell>
          <cell r="AX446" t="str">
            <v>Huynh, K.</v>
          </cell>
          <cell r="BC446" t="str">
            <v>ARC0273556</v>
          </cell>
          <cell r="BD446" t="str">
            <v>X</v>
          </cell>
          <cell r="BF446" t="str">
            <v>Y</v>
          </cell>
          <cell r="BG446"/>
          <cell r="BH446" t="str">
            <v>msbernstein@ucsd.edu</v>
          </cell>
          <cell r="BJ446">
            <v>0</v>
          </cell>
          <cell r="BK446">
            <v>31610</v>
          </cell>
          <cell r="BL446">
            <v>75.598659003831415</v>
          </cell>
          <cell r="BM446">
            <v>23.759578544061302</v>
          </cell>
          <cell r="BO446"/>
        </row>
        <row r="447">
          <cell r="A447">
            <v>2021</v>
          </cell>
          <cell r="B447">
            <v>316</v>
          </cell>
          <cell r="C447" t="str">
            <v>Anesthesiology</v>
          </cell>
          <cell r="D447" t="str">
            <v>NA</v>
          </cell>
          <cell r="F447" t="str">
            <v>Huynh</v>
          </cell>
          <cell r="G447" t="str">
            <v>MSP</v>
          </cell>
          <cell r="H447" t="str">
            <v>Active</v>
          </cell>
          <cell r="I447">
            <v>10358749</v>
          </cell>
          <cell r="J447" t="e">
            <v>#N/A</v>
          </cell>
          <cell r="K447" t="str">
            <v>Rodriguez-Minette, Jessica</v>
          </cell>
          <cell r="L447" t="str">
            <v>Rodriguez-Minette</v>
          </cell>
          <cell r="M447" t="str">
            <v>Jessica</v>
          </cell>
          <cell r="N447">
            <v>44013</v>
          </cell>
          <cell r="O447">
            <v>44377</v>
          </cell>
          <cell r="P447" t="str">
            <v>0771</v>
          </cell>
          <cell r="Q447" t="str">
            <v>MSP</v>
          </cell>
          <cell r="R447">
            <v>40720843</v>
          </cell>
          <cell r="S447" t="e">
            <v>#REF!</v>
          </cell>
          <cell r="T447" t="str">
            <v/>
          </cell>
          <cell r="U447" t="str">
            <v>NA</v>
          </cell>
          <cell r="W447">
            <v>180810</v>
          </cell>
          <cell r="X447">
            <v>1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180810</v>
          </cell>
          <cell r="AD447">
            <v>77490</v>
          </cell>
          <cell r="AE447">
            <v>0</v>
          </cell>
          <cell r="AF447">
            <v>258300</v>
          </cell>
          <cell r="AG447">
            <v>258300</v>
          </cell>
          <cell r="AH447">
            <v>1</v>
          </cell>
          <cell r="AI447">
            <v>258300</v>
          </cell>
          <cell r="AJ447">
            <v>0</v>
          </cell>
          <cell r="AK447"/>
          <cell r="AL447"/>
          <cell r="AO447"/>
          <cell r="AP447"/>
          <cell r="AQ447"/>
          <cell r="AS447">
            <v>258300</v>
          </cell>
          <cell r="AT447">
            <v>44013</v>
          </cell>
          <cell r="AU447">
            <v>44377</v>
          </cell>
          <cell r="AV447" t="str">
            <v>MSP with PNZ and PSZ</v>
          </cell>
          <cell r="AW447">
            <v>43977</v>
          </cell>
          <cell r="AX447" t="str">
            <v>Huynh, K.</v>
          </cell>
          <cell r="BC447" t="str">
            <v>ARC0285724</v>
          </cell>
          <cell r="BD447" t="str">
            <v>Y</v>
          </cell>
          <cell r="BF447" t="str">
            <v>Y</v>
          </cell>
          <cell r="BG447"/>
          <cell r="BH447" t="str">
            <v>jgr007@ucsd.edu</v>
          </cell>
          <cell r="BJ447">
            <v>0</v>
          </cell>
          <cell r="BK447">
            <v>31610</v>
          </cell>
          <cell r="BL447">
            <v>86.59482758620689</v>
          </cell>
          <cell r="BM447">
            <v>37.112068965517238</v>
          </cell>
          <cell r="BO447"/>
        </row>
        <row r="448">
          <cell r="A448">
            <v>2021</v>
          </cell>
          <cell r="B448">
            <v>316</v>
          </cell>
          <cell r="C448" t="str">
            <v>Anesthesiology</v>
          </cell>
          <cell r="D448" t="str">
            <v>NA</v>
          </cell>
          <cell r="F448" t="str">
            <v>Huynh</v>
          </cell>
          <cell r="G448" t="str">
            <v>MSP</v>
          </cell>
          <cell r="H448" t="str">
            <v>Active</v>
          </cell>
          <cell r="I448">
            <v>10358764</v>
          </cell>
          <cell r="J448" t="e">
            <v>#N/A</v>
          </cell>
          <cell r="K448" t="str">
            <v>Bruno, Kelly A.</v>
          </cell>
          <cell r="L448" t="str">
            <v>Bruno</v>
          </cell>
          <cell r="M448" t="str">
            <v>Kelly</v>
          </cell>
          <cell r="N448">
            <v>44013</v>
          </cell>
          <cell r="O448">
            <v>44377</v>
          </cell>
          <cell r="P448" t="str">
            <v>0771</v>
          </cell>
          <cell r="Q448" t="str">
            <v>MSP</v>
          </cell>
          <cell r="R448">
            <v>40646426</v>
          </cell>
          <cell r="S448" t="e">
            <v>#REF!</v>
          </cell>
          <cell r="T448" t="str">
            <v/>
          </cell>
          <cell r="U448" t="str">
            <v>NA</v>
          </cell>
          <cell r="W448">
            <v>157850</v>
          </cell>
          <cell r="X448">
            <v>0.43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157850</v>
          </cell>
          <cell r="AD448">
            <v>49610</v>
          </cell>
          <cell r="AE448">
            <v>0</v>
          </cell>
          <cell r="AF448">
            <v>207460</v>
          </cell>
          <cell r="AG448">
            <v>207460</v>
          </cell>
          <cell r="AH448">
            <v>0.43</v>
          </cell>
          <cell r="AI448">
            <v>89207.8</v>
          </cell>
          <cell r="AJ448">
            <v>0</v>
          </cell>
          <cell r="AK448">
            <v>43586</v>
          </cell>
          <cell r="AL448">
            <v>65381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S448">
            <v>89207.8</v>
          </cell>
          <cell r="AT448">
            <v>44013</v>
          </cell>
          <cell r="AU448">
            <v>44377</v>
          </cell>
          <cell r="AV448" t="str">
            <v>MSP with PNZ and PSZ</v>
          </cell>
          <cell r="AW448">
            <v>43985</v>
          </cell>
          <cell r="AX448" t="str">
            <v>Huynh, K.</v>
          </cell>
          <cell r="BC448" t="str">
            <v>ARC0273555</v>
          </cell>
          <cell r="BD448" t="str">
            <v>D</v>
          </cell>
          <cell r="BF448" t="str">
            <v>Y</v>
          </cell>
          <cell r="BG448" t="str">
            <v>Sub 2</v>
          </cell>
          <cell r="BH448" t="str">
            <v>kbruno@ucsd.edu</v>
          </cell>
          <cell r="BJ448">
            <v>0</v>
          </cell>
          <cell r="BK448">
            <v>31620</v>
          </cell>
          <cell r="BL448">
            <v>75.598659003831415</v>
          </cell>
          <cell r="BM448">
            <v>23.759578544061302</v>
          </cell>
          <cell r="BN448">
            <v>10</v>
          </cell>
          <cell r="BO448">
            <v>237.59578544061301</v>
          </cell>
        </row>
        <row r="449">
          <cell r="A449">
            <v>2022</v>
          </cell>
          <cell r="B449">
            <v>316</v>
          </cell>
          <cell r="C449" t="str">
            <v>Anesthesiology</v>
          </cell>
          <cell r="D449" t="str">
            <v>NA</v>
          </cell>
          <cell r="F449" t="str">
            <v>Huynh</v>
          </cell>
          <cell r="G449" t="str">
            <v>MSP</v>
          </cell>
          <cell r="H449" t="str">
            <v>Active</v>
          </cell>
          <cell r="I449">
            <v>10358766</v>
          </cell>
          <cell r="J449" t="e">
            <v>#N/A</v>
          </cell>
          <cell r="K449" t="str">
            <v>Castellanos, Joel Patrick</v>
          </cell>
          <cell r="L449" t="str">
            <v>Castellanos</v>
          </cell>
          <cell r="M449" t="str">
            <v>Joel</v>
          </cell>
          <cell r="N449">
            <v>44097</v>
          </cell>
          <cell r="O449">
            <v>44461</v>
          </cell>
          <cell r="P449" t="str">
            <v>0771</v>
          </cell>
          <cell r="Q449" t="str">
            <v>MSP</v>
          </cell>
          <cell r="R449">
            <v>40646415</v>
          </cell>
          <cell r="S449" t="e">
            <v>#REF!</v>
          </cell>
          <cell r="T449" t="str">
            <v/>
          </cell>
          <cell r="U449" t="str">
            <v>NA</v>
          </cell>
          <cell r="W449">
            <v>166250</v>
          </cell>
          <cell r="X449">
            <v>1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166250</v>
          </cell>
          <cell r="AD449">
            <v>62480</v>
          </cell>
          <cell r="AE449">
            <v>0</v>
          </cell>
          <cell r="AF449">
            <v>228730</v>
          </cell>
          <cell r="AG449">
            <v>228730</v>
          </cell>
          <cell r="AH449">
            <v>1</v>
          </cell>
          <cell r="AI449">
            <v>228730</v>
          </cell>
          <cell r="AJ449">
            <v>0</v>
          </cell>
          <cell r="AK449"/>
          <cell r="AL449"/>
          <cell r="AO449"/>
          <cell r="AP449"/>
          <cell r="AQ449"/>
          <cell r="AS449">
            <v>228730</v>
          </cell>
          <cell r="AT449">
            <v>44097</v>
          </cell>
          <cell r="AU449">
            <v>44461</v>
          </cell>
          <cell r="AV449" t="str">
            <v>MSP with PSZ only</v>
          </cell>
          <cell r="AW449">
            <v>43721</v>
          </cell>
          <cell r="BC449" t="str">
            <v>ARC0284238</v>
          </cell>
          <cell r="BD449" t="str">
            <v>Y</v>
          </cell>
          <cell r="BF449" t="str">
            <v>Y</v>
          </cell>
          <cell r="BG449"/>
          <cell r="BH449" t="str">
            <v>jcastellanos@ucsd.edu</v>
          </cell>
          <cell r="BJ449">
            <v>0</v>
          </cell>
          <cell r="BK449">
            <v>31620</v>
          </cell>
          <cell r="BL449">
            <v>79.621647509578537</v>
          </cell>
          <cell r="BM449">
            <v>29.92337164750958</v>
          </cell>
          <cell r="BO449"/>
        </row>
        <row r="450">
          <cell r="A450">
            <v>2021</v>
          </cell>
          <cell r="B450">
            <v>316</v>
          </cell>
          <cell r="C450" t="str">
            <v>Anesthesiology</v>
          </cell>
          <cell r="D450" t="str">
            <v>NA</v>
          </cell>
          <cell r="F450" t="str">
            <v>Huynh</v>
          </cell>
          <cell r="G450" t="str">
            <v>MSP</v>
          </cell>
          <cell r="H450" t="str">
            <v>Active</v>
          </cell>
          <cell r="I450">
            <v>10359266</v>
          </cell>
          <cell r="J450" t="e">
            <v>#N/A</v>
          </cell>
          <cell r="K450" t="str">
            <v>Nguyen, Albert Phan</v>
          </cell>
          <cell r="L450" t="str">
            <v>Nguyen</v>
          </cell>
          <cell r="M450" t="str">
            <v>Albert Phan</v>
          </cell>
          <cell r="N450">
            <v>44013</v>
          </cell>
          <cell r="O450">
            <v>44377</v>
          </cell>
          <cell r="P450" t="str">
            <v>0770</v>
          </cell>
          <cell r="Q450" t="str">
            <v>MSP</v>
          </cell>
          <cell r="R450">
            <v>40643405</v>
          </cell>
          <cell r="S450" t="e">
            <v>#REF!</v>
          </cell>
          <cell r="T450" t="str">
            <v/>
          </cell>
          <cell r="U450" t="str">
            <v>NA</v>
          </cell>
          <cell r="W450">
            <v>204470</v>
          </cell>
          <cell r="X450">
            <v>0.43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204470</v>
          </cell>
          <cell r="AD450">
            <v>2990</v>
          </cell>
          <cell r="AE450">
            <v>0</v>
          </cell>
          <cell r="AF450">
            <v>207460</v>
          </cell>
          <cell r="AG450">
            <v>207460</v>
          </cell>
          <cell r="AH450">
            <v>0.43</v>
          </cell>
          <cell r="AI450">
            <v>89207.8</v>
          </cell>
          <cell r="AJ450">
            <v>0</v>
          </cell>
          <cell r="AK450"/>
          <cell r="AL450"/>
          <cell r="AO450"/>
          <cell r="AP450"/>
          <cell r="AQ450"/>
          <cell r="AS450">
            <v>89207.8</v>
          </cell>
          <cell r="AT450">
            <v>44013</v>
          </cell>
          <cell r="AU450">
            <v>44377</v>
          </cell>
          <cell r="AV450" t="str">
            <v>MSP with PNZ and PSZ</v>
          </cell>
          <cell r="AW450">
            <v>43984</v>
          </cell>
          <cell r="BC450" t="str">
            <v>ARC0273400</v>
          </cell>
          <cell r="BD450" t="str">
            <v>D</v>
          </cell>
          <cell r="BF450" t="str">
            <v>Y</v>
          </cell>
          <cell r="BG450" t="str">
            <v>Sub 2</v>
          </cell>
          <cell r="BH450" t="str">
            <v>apn019@ucsd.edu</v>
          </cell>
          <cell r="BJ450">
            <v>0</v>
          </cell>
          <cell r="BK450">
            <v>31620</v>
          </cell>
          <cell r="BL450">
            <v>97.92624521072797</v>
          </cell>
          <cell r="BM450">
            <v>1.4319923371647509</v>
          </cell>
          <cell r="BN450">
            <v>0</v>
          </cell>
          <cell r="BO450">
            <v>0</v>
          </cell>
        </row>
        <row r="451">
          <cell r="A451">
            <v>2021</v>
          </cell>
          <cell r="B451">
            <v>316</v>
          </cell>
          <cell r="C451" t="str">
            <v>Anesthesiology</v>
          </cell>
          <cell r="D451" t="str">
            <v>NA</v>
          </cell>
          <cell r="F451" t="str">
            <v>Huynh</v>
          </cell>
          <cell r="G451" t="str">
            <v>MSP</v>
          </cell>
          <cell r="H451" t="str">
            <v>Active</v>
          </cell>
          <cell r="I451">
            <v>10359852</v>
          </cell>
          <cell r="J451" t="e">
            <v>#N/A</v>
          </cell>
          <cell r="K451" t="str">
            <v>Reddy, Rajiv Dwaram</v>
          </cell>
          <cell r="L451" t="str">
            <v>Reddy</v>
          </cell>
          <cell r="M451" t="str">
            <v>Rajiv Dwaram</v>
          </cell>
          <cell r="N451">
            <v>44012</v>
          </cell>
          <cell r="O451">
            <v>44376</v>
          </cell>
          <cell r="P451" t="str">
            <v>0771</v>
          </cell>
          <cell r="Q451" t="str">
            <v>MSP</v>
          </cell>
          <cell r="R451">
            <v>40645568</v>
          </cell>
          <cell r="S451" t="e">
            <v>#REF!</v>
          </cell>
          <cell r="T451" t="str">
            <v/>
          </cell>
          <cell r="U451" t="str">
            <v>NA</v>
          </cell>
          <cell r="W451">
            <v>157850</v>
          </cell>
          <cell r="X451">
            <v>1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157850</v>
          </cell>
          <cell r="AD451">
            <v>49610</v>
          </cell>
          <cell r="AE451">
            <v>0</v>
          </cell>
          <cell r="AF451">
            <v>207460</v>
          </cell>
          <cell r="AG451">
            <v>207460</v>
          </cell>
          <cell r="AH451">
            <v>1</v>
          </cell>
          <cell r="AI451">
            <v>207460</v>
          </cell>
          <cell r="AJ451">
            <v>0</v>
          </cell>
          <cell r="AK451"/>
          <cell r="AL451"/>
          <cell r="AO451"/>
          <cell r="AP451"/>
          <cell r="AQ451"/>
          <cell r="AS451">
            <v>207460</v>
          </cell>
          <cell r="AT451">
            <v>44012</v>
          </cell>
          <cell r="AU451">
            <v>44376</v>
          </cell>
          <cell r="AV451" t="str">
            <v>MSP with PNZ and PSZ</v>
          </cell>
          <cell r="AW451">
            <v>43984</v>
          </cell>
          <cell r="BC451" t="str">
            <v>ARC0277237</v>
          </cell>
          <cell r="BD451" t="str">
            <v>P</v>
          </cell>
          <cell r="BF451" t="str">
            <v>N</v>
          </cell>
          <cell r="BG451"/>
          <cell r="BH451" t="str">
            <v>rdreddy@ucsd.edu</v>
          </cell>
          <cell r="BJ451">
            <v>0</v>
          </cell>
          <cell r="BK451">
            <v>31616</v>
          </cell>
          <cell r="BL451">
            <v>75.598659003831415</v>
          </cell>
          <cell r="BM451">
            <v>23.759578544061302</v>
          </cell>
          <cell r="BO451"/>
        </row>
        <row r="452">
          <cell r="A452">
            <v>2021</v>
          </cell>
          <cell r="B452">
            <v>316</v>
          </cell>
          <cell r="C452" t="str">
            <v>Anesthesiology</v>
          </cell>
          <cell r="D452" t="str">
            <v>NA</v>
          </cell>
          <cell r="F452" t="str">
            <v>Huynh</v>
          </cell>
          <cell r="G452" t="str">
            <v>MSP</v>
          </cell>
          <cell r="H452" t="str">
            <v>Active</v>
          </cell>
          <cell r="I452">
            <v>10360454</v>
          </cell>
          <cell r="J452" t="e">
            <v>#N/A</v>
          </cell>
          <cell r="K452" t="str">
            <v>Zhou, Ying Qiu</v>
          </cell>
          <cell r="L452" t="str">
            <v>Zhou</v>
          </cell>
          <cell r="M452" t="str">
            <v>Ying Qiu</v>
          </cell>
          <cell r="N452">
            <v>44044</v>
          </cell>
          <cell r="O452">
            <v>44376</v>
          </cell>
          <cell r="P452" t="str">
            <v>0771</v>
          </cell>
          <cell r="Q452" t="str">
            <v>MSP</v>
          </cell>
          <cell r="R452">
            <v>40644149</v>
          </cell>
          <cell r="S452" t="e">
            <v>#REF!</v>
          </cell>
          <cell r="T452" t="str">
            <v/>
          </cell>
          <cell r="U452" t="str">
            <v>NA</v>
          </cell>
          <cell r="W452">
            <v>157850</v>
          </cell>
          <cell r="X452">
            <v>0.25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157850</v>
          </cell>
          <cell r="AD452">
            <v>49610</v>
          </cell>
          <cell r="AE452">
            <v>0</v>
          </cell>
          <cell r="AF452">
            <v>207460</v>
          </cell>
          <cell r="AG452">
            <v>207460</v>
          </cell>
          <cell r="AH452">
            <v>0.25</v>
          </cell>
          <cell r="AI452">
            <v>51865</v>
          </cell>
          <cell r="AJ452">
            <v>0</v>
          </cell>
          <cell r="AK452"/>
          <cell r="AL452"/>
          <cell r="AO452"/>
          <cell r="AP452"/>
          <cell r="AQ452"/>
          <cell r="AS452">
            <v>51865</v>
          </cell>
          <cell r="AT452">
            <v>44012</v>
          </cell>
          <cell r="AU452">
            <v>44376</v>
          </cell>
          <cell r="AV452" t="str">
            <v>MSP with PNZ and PSZ</v>
          </cell>
          <cell r="AW452">
            <v>43994</v>
          </cell>
          <cell r="BC452" t="str">
            <v>ARC0287392- MSP Revision</v>
          </cell>
          <cell r="BD452" t="str">
            <v>P</v>
          </cell>
          <cell r="BF452" t="str">
            <v>N</v>
          </cell>
          <cell r="BG452"/>
          <cell r="BH452" t="str">
            <v>yqz001@ucsd.edu</v>
          </cell>
          <cell r="BJ452">
            <v>0</v>
          </cell>
          <cell r="BK452">
            <v>31616</v>
          </cell>
          <cell r="BL452">
            <v>75.598659003831415</v>
          </cell>
          <cell r="BM452">
            <v>23.759578544061302</v>
          </cell>
          <cell r="BO452"/>
        </row>
        <row r="453">
          <cell r="A453">
            <v>2022</v>
          </cell>
          <cell r="B453">
            <v>316</v>
          </cell>
          <cell r="C453" t="str">
            <v>Anesthesiology</v>
          </cell>
          <cell r="D453" t="str">
            <v>NA</v>
          </cell>
          <cell r="F453" t="str">
            <v>Huynh</v>
          </cell>
          <cell r="G453" t="str">
            <v>MSP</v>
          </cell>
          <cell r="H453" t="str">
            <v>Inactive</v>
          </cell>
          <cell r="I453">
            <v>10360678</v>
          </cell>
          <cell r="J453" t="e">
            <v>#N/A</v>
          </cell>
          <cell r="K453" t="str">
            <v>Feduska, Collin</v>
          </cell>
          <cell r="L453" t="str">
            <v>Feduska</v>
          </cell>
          <cell r="M453" t="str">
            <v>Collin</v>
          </cell>
          <cell r="N453">
            <v>44044</v>
          </cell>
          <cell r="O453">
            <v>44408</v>
          </cell>
          <cell r="P453" t="str">
            <v>0771</v>
          </cell>
          <cell r="Q453" t="str">
            <v>MSP</v>
          </cell>
          <cell r="R453">
            <v>40759543</v>
          </cell>
          <cell r="S453" t="e">
            <v>#REF!</v>
          </cell>
          <cell r="T453" t="str">
            <v/>
          </cell>
          <cell r="U453" t="str">
            <v>NA</v>
          </cell>
          <cell r="W453">
            <v>145222</v>
          </cell>
          <cell r="X453">
            <v>0.2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145222</v>
          </cell>
          <cell r="AD453">
            <v>62238</v>
          </cell>
          <cell r="AE453">
            <v>0</v>
          </cell>
          <cell r="AF453">
            <v>207460</v>
          </cell>
          <cell r="AG453">
            <v>207460</v>
          </cell>
          <cell r="AH453">
            <v>0.2</v>
          </cell>
          <cell r="AI453">
            <v>41492</v>
          </cell>
          <cell r="AJ453">
            <v>0</v>
          </cell>
          <cell r="AK453"/>
          <cell r="AL453"/>
          <cell r="AO453"/>
          <cell r="AP453"/>
          <cell r="AQ453"/>
          <cell r="AS453">
            <v>41492</v>
          </cell>
          <cell r="AT453">
            <v>44044</v>
          </cell>
          <cell r="AU453">
            <v>44408</v>
          </cell>
          <cell r="AV453" t="str">
            <v>MSP with PNZ and PSZ</v>
          </cell>
          <cell r="AW453"/>
          <cell r="BC453" t="str">
            <v>ARC0276378</v>
          </cell>
          <cell r="BD453" t="str">
            <v>X</v>
          </cell>
          <cell r="BF453" t="str">
            <v>Y</v>
          </cell>
          <cell r="BG453" t="str">
            <v>Sub 2</v>
          </cell>
          <cell r="BH453" t="str">
            <v>cfeduska@ucsd.edu</v>
          </cell>
          <cell r="BJ453">
            <v>0</v>
          </cell>
          <cell r="BL453">
            <v>69.550766283524908</v>
          </cell>
          <cell r="BM453">
            <v>29.807471264367816</v>
          </cell>
          <cell r="BN453">
            <v>0</v>
          </cell>
          <cell r="BO453">
            <v>0</v>
          </cell>
        </row>
        <row r="454">
          <cell r="A454">
            <v>2022</v>
          </cell>
          <cell r="B454">
            <v>316</v>
          </cell>
          <cell r="C454" t="str">
            <v>Anesthesiology</v>
          </cell>
          <cell r="D454" t="str">
            <v>NA</v>
          </cell>
          <cell r="F454" t="str">
            <v>Huynh</v>
          </cell>
          <cell r="G454" t="str">
            <v>MSP</v>
          </cell>
          <cell r="I454">
            <v>10360679</v>
          </cell>
          <cell r="J454" t="e">
            <v>#N/A</v>
          </cell>
          <cell r="K454" t="str">
            <v>Fejleh, Ashley</v>
          </cell>
          <cell r="L454" t="str">
            <v>Fejleh</v>
          </cell>
          <cell r="M454" t="str">
            <v>Ashley</v>
          </cell>
          <cell r="N454">
            <v>44044</v>
          </cell>
          <cell r="O454">
            <v>44408</v>
          </cell>
          <cell r="P454" t="str">
            <v>0771</v>
          </cell>
          <cell r="Q454" t="str">
            <v>MSP</v>
          </cell>
          <cell r="R454">
            <v>40744783</v>
          </cell>
          <cell r="S454" t="e">
            <v>#REF!</v>
          </cell>
          <cell r="T454" t="str">
            <v/>
          </cell>
          <cell r="U454" t="str">
            <v>NA</v>
          </cell>
          <cell r="W454">
            <v>145222</v>
          </cell>
          <cell r="X454">
            <v>0.2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145222</v>
          </cell>
          <cell r="AD454">
            <v>62238</v>
          </cell>
          <cell r="AE454">
            <v>0</v>
          </cell>
          <cell r="AF454">
            <v>207460</v>
          </cell>
          <cell r="AG454">
            <v>207460</v>
          </cell>
          <cell r="AH454">
            <v>0.2</v>
          </cell>
          <cell r="AI454">
            <v>41492</v>
          </cell>
          <cell r="AJ454">
            <v>0</v>
          </cell>
          <cell r="AK454"/>
          <cell r="AL454"/>
          <cell r="AO454"/>
          <cell r="AP454"/>
          <cell r="AQ454"/>
          <cell r="AS454">
            <v>41492</v>
          </cell>
          <cell r="AT454">
            <v>44044</v>
          </cell>
          <cell r="AU454">
            <v>44408</v>
          </cell>
          <cell r="AV454" t="str">
            <v>MSP with PNZ and PSZ</v>
          </cell>
          <cell r="AW454">
            <v>44062</v>
          </cell>
          <cell r="BC454" t="str">
            <v>ARC0281135</v>
          </cell>
          <cell r="BD454" t="str">
            <v>X</v>
          </cell>
          <cell r="BF454" t="str">
            <v>Y</v>
          </cell>
          <cell r="BG454" t="str">
            <v>Sub 2</v>
          </cell>
          <cell r="BJ454">
            <v>0</v>
          </cell>
          <cell r="BL454">
            <v>69.550766283524908</v>
          </cell>
          <cell r="BM454">
            <v>29.807471264367816</v>
          </cell>
          <cell r="BN454">
            <v>0</v>
          </cell>
          <cell r="BO454">
            <v>0</v>
          </cell>
        </row>
        <row r="455">
          <cell r="A455">
            <v>2022</v>
          </cell>
          <cell r="B455">
            <v>316</v>
          </cell>
          <cell r="C455" t="str">
            <v>Anesthesiology</v>
          </cell>
          <cell r="D455" t="str">
            <v>NA</v>
          </cell>
          <cell r="F455" t="str">
            <v>Huynh</v>
          </cell>
          <cell r="G455" t="str">
            <v>MSP</v>
          </cell>
          <cell r="H455" t="str">
            <v>Inactive</v>
          </cell>
          <cell r="I455">
            <v>10361041</v>
          </cell>
          <cell r="J455" t="e">
            <v>#N/A</v>
          </cell>
          <cell r="K455" t="str">
            <v>Tsuda, Paige</v>
          </cell>
          <cell r="L455" t="str">
            <v>Tsuda</v>
          </cell>
          <cell r="M455" t="str">
            <v>Paige</v>
          </cell>
          <cell r="N455">
            <v>44044</v>
          </cell>
          <cell r="O455">
            <v>44408</v>
          </cell>
          <cell r="P455" t="str">
            <v>0771</v>
          </cell>
          <cell r="Q455" t="str">
            <v>MSP</v>
          </cell>
          <cell r="R455">
            <v>40749565</v>
          </cell>
          <cell r="S455" t="e">
            <v>#REF!</v>
          </cell>
          <cell r="T455" t="str">
            <v/>
          </cell>
          <cell r="U455" t="str">
            <v>NA</v>
          </cell>
          <cell r="W455">
            <v>145222</v>
          </cell>
          <cell r="X455">
            <v>0.2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145222</v>
          </cell>
          <cell r="AD455">
            <v>62238</v>
          </cell>
          <cell r="AE455">
            <v>0</v>
          </cell>
          <cell r="AF455">
            <v>207460</v>
          </cell>
          <cell r="AG455">
            <v>207460</v>
          </cell>
          <cell r="AH455">
            <v>0.2</v>
          </cell>
          <cell r="AI455">
            <v>41492</v>
          </cell>
          <cell r="AJ455">
            <v>0</v>
          </cell>
          <cell r="AK455"/>
          <cell r="AL455"/>
          <cell r="AO455"/>
          <cell r="AP455"/>
          <cell r="AQ455"/>
          <cell r="AS455">
            <v>41492</v>
          </cell>
          <cell r="AT455">
            <v>44044</v>
          </cell>
          <cell r="AU455">
            <v>44408</v>
          </cell>
          <cell r="AV455" t="str">
            <v>MSP with PNZ and PSZ</v>
          </cell>
          <cell r="AW455">
            <v>44078</v>
          </cell>
          <cell r="BC455" t="str">
            <v>ARC0276403</v>
          </cell>
          <cell r="BD455" t="str">
            <v>X</v>
          </cell>
          <cell r="BF455" t="str">
            <v>Y</v>
          </cell>
          <cell r="BG455" t="str">
            <v>Sub 2</v>
          </cell>
          <cell r="BH455" t="str">
            <v>ptsuda@ucsd.edu</v>
          </cell>
          <cell r="BJ455">
            <v>0</v>
          </cell>
          <cell r="BL455">
            <v>69.550766283524908</v>
          </cell>
          <cell r="BM455">
            <v>29.807471264367816</v>
          </cell>
          <cell r="BN455">
            <v>0</v>
          </cell>
          <cell r="BO455">
            <v>0</v>
          </cell>
        </row>
        <row r="456">
          <cell r="A456">
            <v>2022</v>
          </cell>
          <cell r="B456">
            <v>316</v>
          </cell>
          <cell r="C456" t="str">
            <v>Anesthesiology</v>
          </cell>
          <cell r="D456" t="str">
            <v>NA</v>
          </cell>
          <cell r="F456" t="str">
            <v>Huynh</v>
          </cell>
          <cell r="G456" t="str">
            <v>MSP</v>
          </cell>
          <cell r="H456" t="str">
            <v>Inactive</v>
          </cell>
          <cell r="I456">
            <v>10362366</v>
          </cell>
          <cell r="J456" t="e">
            <v>#N/A</v>
          </cell>
          <cell r="K456" t="str">
            <v>Campbell, Stephen</v>
          </cell>
          <cell r="L456" t="str">
            <v>Campbell</v>
          </cell>
          <cell r="M456" t="str">
            <v>Stephen</v>
          </cell>
          <cell r="N456">
            <v>44075</v>
          </cell>
          <cell r="O456">
            <v>44439</v>
          </cell>
          <cell r="P456" t="str">
            <v>0771</v>
          </cell>
          <cell r="Q456" t="str">
            <v>MSP</v>
          </cell>
          <cell r="R456">
            <v>40743825</v>
          </cell>
          <cell r="S456" t="e">
            <v>#REF!</v>
          </cell>
          <cell r="T456" t="str">
            <v/>
          </cell>
          <cell r="U456" t="str">
            <v>NA</v>
          </cell>
          <cell r="W456">
            <v>145222</v>
          </cell>
          <cell r="X456">
            <v>0.2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145222</v>
          </cell>
          <cell r="AD456">
            <v>62238</v>
          </cell>
          <cell r="AE456">
            <v>0</v>
          </cell>
          <cell r="AF456">
            <v>207460</v>
          </cell>
          <cell r="AG456">
            <v>207460</v>
          </cell>
          <cell r="AH456">
            <v>0.2</v>
          </cell>
          <cell r="AI456">
            <v>41492</v>
          </cell>
          <cell r="AJ456">
            <v>0</v>
          </cell>
          <cell r="AK456"/>
          <cell r="AL456"/>
          <cell r="AO456"/>
          <cell r="AP456"/>
          <cell r="AQ456"/>
          <cell r="AS456">
            <v>41492</v>
          </cell>
          <cell r="AT456">
            <v>44075</v>
          </cell>
          <cell r="AU456">
            <v>44439</v>
          </cell>
          <cell r="AV456" t="str">
            <v>MSP with PNZ and PSZ</v>
          </cell>
          <cell r="AW456">
            <v>44055</v>
          </cell>
          <cell r="BC456" t="str">
            <v>ARC0276442</v>
          </cell>
          <cell r="BD456" t="str">
            <v>X</v>
          </cell>
          <cell r="BF456" t="str">
            <v>Y</v>
          </cell>
          <cell r="BG456" t="str">
            <v>Sub 2</v>
          </cell>
          <cell r="BH456" t="str">
            <v>smcampbell@ucsd.edu</v>
          </cell>
          <cell r="BJ456">
            <v>0</v>
          </cell>
          <cell r="BL456">
            <v>69.550766283524908</v>
          </cell>
          <cell r="BM456">
            <v>29.807471264367816</v>
          </cell>
          <cell r="BN456">
            <v>0</v>
          </cell>
          <cell r="BO456">
            <v>0</v>
          </cell>
        </row>
        <row r="457">
          <cell r="A457">
            <v>2022</v>
          </cell>
          <cell r="B457">
            <v>316</v>
          </cell>
          <cell r="C457" t="str">
            <v>Anesthesiology</v>
          </cell>
          <cell r="D457" t="str">
            <v>NA</v>
          </cell>
          <cell r="F457" t="str">
            <v>Huynh</v>
          </cell>
          <cell r="G457" t="str">
            <v>MSP</v>
          </cell>
          <cell r="H457" t="str">
            <v>Active</v>
          </cell>
          <cell r="I457">
            <v>10362367</v>
          </cell>
          <cell r="J457" t="e">
            <v>#N/A</v>
          </cell>
          <cell r="K457" t="str">
            <v>Chu, Iris</v>
          </cell>
          <cell r="L457" t="str">
            <v>Chu</v>
          </cell>
          <cell r="M457" t="str">
            <v>Iris</v>
          </cell>
          <cell r="N457">
            <v>44044</v>
          </cell>
          <cell r="O457">
            <v>44408</v>
          </cell>
          <cell r="P457" t="str">
            <v>0771</v>
          </cell>
          <cell r="Q457" t="str">
            <v>MSP</v>
          </cell>
          <cell r="R457">
            <v>40743828</v>
          </cell>
          <cell r="S457" t="e">
            <v>#REF!</v>
          </cell>
          <cell r="T457" t="str">
            <v/>
          </cell>
          <cell r="U457" t="str">
            <v>NA</v>
          </cell>
          <cell r="W457">
            <v>145222</v>
          </cell>
          <cell r="X457">
            <v>0.2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145222</v>
          </cell>
          <cell r="AD457">
            <v>62238</v>
          </cell>
          <cell r="AE457">
            <v>0</v>
          </cell>
          <cell r="AF457">
            <v>207460</v>
          </cell>
          <cell r="AG457">
            <v>207460</v>
          </cell>
          <cell r="AH457">
            <v>0.2</v>
          </cell>
          <cell r="AI457">
            <v>41492</v>
          </cell>
          <cell r="AJ457">
            <v>0</v>
          </cell>
          <cell r="AK457"/>
          <cell r="AL457"/>
          <cell r="AO457"/>
          <cell r="AP457"/>
          <cell r="AQ457"/>
          <cell r="AS457">
            <v>41492</v>
          </cell>
          <cell r="AT457">
            <v>44044</v>
          </cell>
          <cell r="AU457">
            <v>44408</v>
          </cell>
          <cell r="AV457" t="str">
            <v>MSP with PNZ and PSZ</v>
          </cell>
          <cell r="AW457">
            <v>44049</v>
          </cell>
          <cell r="BC457" t="str">
            <v>ARC0276383</v>
          </cell>
          <cell r="BD457" t="str">
            <v>X</v>
          </cell>
          <cell r="BF457" t="str">
            <v>Y</v>
          </cell>
          <cell r="BG457" t="str">
            <v>Sub 2</v>
          </cell>
          <cell r="BH457" t="str">
            <v>irchu@ucsd.edu</v>
          </cell>
          <cell r="BJ457">
            <v>0</v>
          </cell>
          <cell r="BL457">
            <v>69.550766283524908</v>
          </cell>
          <cell r="BM457">
            <v>29.807471264367816</v>
          </cell>
          <cell r="BN457">
            <v>0</v>
          </cell>
          <cell r="BO457">
            <v>0</v>
          </cell>
        </row>
        <row r="458">
          <cell r="A458">
            <v>2022</v>
          </cell>
          <cell r="B458">
            <v>316</v>
          </cell>
          <cell r="C458" t="str">
            <v>Anesthesiology</v>
          </cell>
          <cell r="D458" t="str">
            <v>NA</v>
          </cell>
          <cell r="F458" t="str">
            <v>Huynh</v>
          </cell>
          <cell r="G458" t="str">
            <v>MSP</v>
          </cell>
          <cell r="I458">
            <v>10362368</v>
          </cell>
          <cell r="J458" t="e">
            <v>#N/A</v>
          </cell>
          <cell r="K458" t="str">
            <v>Pham, John</v>
          </cell>
          <cell r="L458" t="str">
            <v>Pham</v>
          </cell>
          <cell r="M458" t="str">
            <v>John</v>
          </cell>
          <cell r="N458">
            <v>44044</v>
          </cell>
          <cell r="O458">
            <v>44408</v>
          </cell>
          <cell r="P458" t="str">
            <v>0771</v>
          </cell>
          <cell r="Q458" t="str">
            <v>MSP</v>
          </cell>
          <cell r="R458">
            <v>40753599</v>
          </cell>
          <cell r="S458" t="e">
            <v>#REF!</v>
          </cell>
          <cell r="T458" t="str">
            <v/>
          </cell>
          <cell r="U458" t="str">
            <v>NA</v>
          </cell>
          <cell r="W458">
            <v>145222</v>
          </cell>
          <cell r="X458">
            <v>0.2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145222</v>
          </cell>
          <cell r="AD458">
            <v>62238</v>
          </cell>
          <cell r="AE458">
            <v>0</v>
          </cell>
          <cell r="AF458">
            <v>207460</v>
          </cell>
          <cell r="AG458">
            <v>207460</v>
          </cell>
          <cell r="AH458">
            <v>0.2</v>
          </cell>
          <cell r="AI458">
            <v>41492</v>
          </cell>
          <cell r="AJ458">
            <v>0</v>
          </cell>
          <cell r="AK458"/>
          <cell r="AL458"/>
          <cell r="AO458"/>
          <cell r="AP458"/>
          <cell r="AQ458"/>
          <cell r="AS458">
            <v>41492</v>
          </cell>
          <cell r="AT458">
            <v>44044</v>
          </cell>
          <cell r="AU458">
            <v>44408</v>
          </cell>
          <cell r="AV458" t="str">
            <v>MSP with PNZ and PSZ</v>
          </cell>
          <cell r="AW458">
            <v>44058</v>
          </cell>
          <cell r="BC458" t="str">
            <v>ARC0276380</v>
          </cell>
          <cell r="BD458" t="str">
            <v>X</v>
          </cell>
          <cell r="BF458" t="str">
            <v>Y</v>
          </cell>
          <cell r="BG458" t="str">
            <v>Sub 2</v>
          </cell>
          <cell r="BH458" t="str">
            <v>jvpham@ucsd.edu</v>
          </cell>
          <cell r="BJ458">
            <v>0</v>
          </cell>
          <cell r="BL458">
            <v>69.550766283524908</v>
          </cell>
          <cell r="BM458">
            <v>29.807471264367816</v>
          </cell>
          <cell r="BN458">
            <v>0</v>
          </cell>
          <cell r="BO458">
            <v>0</v>
          </cell>
        </row>
        <row r="459">
          <cell r="A459">
            <v>2021</v>
          </cell>
          <cell r="B459">
            <v>316</v>
          </cell>
          <cell r="C459" t="str">
            <v>Anesthesiology</v>
          </cell>
          <cell r="D459" t="str">
            <v>NA</v>
          </cell>
          <cell r="F459" t="str">
            <v>Huynh</v>
          </cell>
          <cell r="G459" t="str">
            <v>MSP</v>
          </cell>
          <cell r="H459" t="str">
            <v>Active</v>
          </cell>
          <cell r="I459">
            <v>10363253</v>
          </cell>
          <cell r="J459" t="e">
            <v>#N/A</v>
          </cell>
          <cell r="K459" t="str">
            <v>Sztain, Jacklynn F</v>
          </cell>
          <cell r="L459" t="str">
            <v>Sztain</v>
          </cell>
          <cell r="M459" t="str">
            <v>Jacklynn F</v>
          </cell>
          <cell r="N459">
            <v>44013</v>
          </cell>
          <cell r="O459">
            <v>44377</v>
          </cell>
          <cell r="P459" t="str">
            <v>0770</v>
          </cell>
          <cell r="Q459" t="str">
            <v>MSP</v>
          </cell>
          <cell r="R459">
            <v>40660349</v>
          </cell>
          <cell r="S459" t="e">
            <v>#REF!</v>
          </cell>
          <cell r="T459" t="str">
            <v/>
          </cell>
          <cell r="U459" t="str">
            <v>NA</v>
          </cell>
          <cell r="W459">
            <v>158997</v>
          </cell>
          <cell r="X459">
            <v>1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158997</v>
          </cell>
          <cell r="AD459">
            <v>48463</v>
          </cell>
          <cell r="AE459">
            <v>0</v>
          </cell>
          <cell r="AF459">
            <v>207460</v>
          </cell>
          <cell r="AG459">
            <v>207460</v>
          </cell>
          <cell r="AH459">
            <v>1</v>
          </cell>
          <cell r="AI459">
            <v>207460</v>
          </cell>
          <cell r="AJ459">
            <v>0</v>
          </cell>
          <cell r="AK459"/>
          <cell r="AL459"/>
          <cell r="AO459"/>
          <cell r="AP459"/>
          <cell r="AQ459"/>
          <cell r="AS459">
            <v>207460</v>
          </cell>
          <cell r="AT459">
            <v>44013</v>
          </cell>
          <cell r="AU459">
            <v>44377</v>
          </cell>
          <cell r="AV459" t="str">
            <v>MSP with PNZ and PSZ</v>
          </cell>
          <cell r="AW459">
            <v>43999</v>
          </cell>
          <cell r="BC459" t="str">
            <v>ARC0273540</v>
          </cell>
          <cell r="BD459" t="str">
            <v>Y</v>
          </cell>
          <cell r="BF459" t="str">
            <v>Y</v>
          </cell>
          <cell r="BG459"/>
          <cell r="BH459" t="str">
            <v>jsztain@ucsd.edu</v>
          </cell>
          <cell r="BJ459">
            <v>0</v>
          </cell>
          <cell r="BK459">
            <v>31620</v>
          </cell>
          <cell r="BL459">
            <v>76.147988505747122</v>
          </cell>
          <cell r="BM459">
            <v>23.210249042145595</v>
          </cell>
          <cell r="BO459"/>
        </row>
        <row r="460">
          <cell r="A460">
            <v>2021</v>
          </cell>
          <cell r="B460">
            <v>316</v>
          </cell>
          <cell r="C460" t="str">
            <v>Anesthesiology</v>
          </cell>
          <cell r="D460" t="str">
            <v>NA</v>
          </cell>
          <cell r="F460" t="str">
            <v>Huynh</v>
          </cell>
          <cell r="G460" t="str">
            <v>MSP</v>
          </cell>
          <cell r="H460" t="str">
            <v>Active</v>
          </cell>
          <cell r="I460">
            <v>10363282</v>
          </cell>
          <cell r="J460" t="e">
            <v>#N/A</v>
          </cell>
          <cell r="K460" t="str">
            <v>Tainter, Christopher</v>
          </cell>
          <cell r="L460" t="str">
            <v>Tainter</v>
          </cell>
          <cell r="M460" t="str">
            <v>Christopher</v>
          </cell>
          <cell r="N460">
            <v>44013</v>
          </cell>
          <cell r="O460">
            <v>44377</v>
          </cell>
          <cell r="P460" t="str">
            <v>0770</v>
          </cell>
          <cell r="Q460" t="str">
            <v>MSP</v>
          </cell>
          <cell r="R460">
            <v>40660385</v>
          </cell>
          <cell r="S460" t="e">
            <v>#REF!</v>
          </cell>
          <cell r="T460" t="str">
            <v/>
          </cell>
          <cell r="U460" t="str">
            <v>NA</v>
          </cell>
          <cell r="W460">
            <v>168651</v>
          </cell>
          <cell r="X460">
            <v>1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168651</v>
          </cell>
          <cell r="AD460">
            <v>38809</v>
          </cell>
          <cell r="AE460">
            <v>0</v>
          </cell>
          <cell r="AF460">
            <v>207460</v>
          </cell>
          <cell r="AG460">
            <v>207460</v>
          </cell>
          <cell r="AH460">
            <v>1</v>
          </cell>
          <cell r="AI460">
            <v>207460</v>
          </cell>
          <cell r="AJ460">
            <v>0</v>
          </cell>
          <cell r="AK460"/>
          <cell r="AL460"/>
          <cell r="AO460"/>
          <cell r="AP460"/>
          <cell r="AQ460"/>
          <cell r="AS460">
            <v>207460</v>
          </cell>
          <cell r="AT460">
            <v>44013</v>
          </cell>
          <cell r="AU460">
            <v>44377</v>
          </cell>
          <cell r="AV460" t="str">
            <v>MSP with PNZ and PSZ</v>
          </cell>
          <cell r="AW460">
            <v>43997</v>
          </cell>
          <cell r="BC460" t="str">
            <v>ARC0273470</v>
          </cell>
          <cell r="BD460" t="str">
            <v>Y</v>
          </cell>
          <cell r="BF460" t="str">
            <v>Y</v>
          </cell>
          <cell r="BG460"/>
          <cell r="BH460" t="str">
            <v>ctainter@ucsd.edu</v>
          </cell>
          <cell r="BJ460">
            <v>0</v>
          </cell>
          <cell r="BK460">
            <v>31620</v>
          </cell>
          <cell r="BL460">
            <v>80.771551724137936</v>
          </cell>
          <cell r="BM460">
            <v>18.586685823754788</v>
          </cell>
          <cell r="BO460"/>
        </row>
        <row r="461">
          <cell r="A461">
            <v>2021</v>
          </cell>
          <cell r="B461">
            <v>316</v>
          </cell>
          <cell r="C461" t="str">
            <v>Anesthesiology</v>
          </cell>
          <cell r="D461" t="str">
            <v>NA</v>
          </cell>
          <cell r="F461" t="str">
            <v>Huynh</v>
          </cell>
          <cell r="G461" t="str">
            <v>MSP</v>
          </cell>
          <cell r="H461" t="str">
            <v>Active</v>
          </cell>
          <cell r="I461">
            <v>10364230</v>
          </cell>
          <cell r="J461" t="e">
            <v>#N/A</v>
          </cell>
          <cell r="K461" t="str">
            <v>Pham, Yvonne Xuan Hang</v>
          </cell>
          <cell r="L461" t="str">
            <v>Pham</v>
          </cell>
          <cell r="M461" t="str">
            <v>Yvonne</v>
          </cell>
          <cell r="N461">
            <v>44013</v>
          </cell>
          <cell r="O461">
            <v>44377</v>
          </cell>
          <cell r="P461" t="str">
            <v>0771</v>
          </cell>
          <cell r="Q461" t="str">
            <v>MSP</v>
          </cell>
          <cell r="R461">
            <v>40733893</v>
          </cell>
          <cell r="S461" t="e">
            <v>#REF!</v>
          </cell>
          <cell r="T461" t="str">
            <v/>
          </cell>
          <cell r="U461" t="str">
            <v>NA</v>
          </cell>
          <cell r="W461">
            <v>145222</v>
          </cell>
          <cell r="X461">
            <v>0.2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145222</v>
          </cell>
          <cell r="AD461">
            <v>62238</v>
          </cell>
          <cell r="AE461">
            <v>0</v>
          </cell>
          <cell r="AF461">
            <v>207460</v>
          </cell>
          <cell r="AG461">
            <v>207460</v>
          </cell>
          <cell r="AH461">
            <v>0.2</v>
          </cell>
          <cell r="AI461">
            <v>41492</v>
          </cell>
          <cell r="AJ461">
            <v>0</v>
          </cell>
          <cell r="AK461"/>
          <cell r="AL461"/>
          <cell r="AO461"/>
          <cell r="AP461"/>
          <cell r="AQ461"/>
          <cell r="AS461">
            <v>41492</v>
          </cell>
          <cell r="AT461">
            <v>44013</v>
          </cell>
          <cell r="AU461">
            <v>44377</v>
          </cell>
          <cell r="AV461" t="str">
            <v>MSP with PNZ and PSZ</v>
          </cell>
          <cell r="AW461">
            <v>43997</v>
          </cell>
          <cell r="BC461" t="str">
            <v>ARC0276381</v>
          </cell>
          <cell r="BD461" t="str">
            <v>X</v>
          </cell>
          <cell r="BF461" t="str">
            <v>Y</v>
          </cell>
          <cell r="BG461" t="str">
            <v>Sub 2</v>
          </cell>
          <cell r="BH461" t="str">
            <v>yxpham@ucsd.edu</v>
          </cell>
          <cell r="BJ461">
            <v>0</v>
          </cell>
          <cell r="BK461">
            <v>31610</v>
          </cell>
          <cell r="BL461">
            <v>69.550766283524908</v>
          </cell>
          <cell r="BM461">
            <v>29.807471264367816</v>
          </cell>
          <cell r="BN461">
            <v>0</v>
          </cell>
          <cell r="BO461">
            <v>0</v>
          </cell>
        </row>
        <row r="462">
          <cell r="A462">
            <v>2021</v>
          </cell>
          <cell r="B462">
            <v>316</v>
          </cell>
          <cell r="C462" t="str">
            <v>Anesthesiology</v>
          </cell>
          <cell r="D462" t="str">
            <v>NA</v>
          </cell>
          <cell r="F462" t="str">
            <v>Huynh</v>
          </cell>
          <cell r="G462" t="str">
            <v>MSP</v>
          </cell>
          <cell r="H462" t="str">
            <v>Active</v>
          </cell>
          <cell r="I462">
            <v>10368467</v>
          </cell>
          <cell r="J462" t="e">
            <v>#N/A</v>
          </cell>
          <cell r="K462" t="str">
            <v>El-Ftesi, Samyra</v>
          </cell>
          <cell r="L462" t="str">
            <v>El-Ftesi</v>
          </cell>
          <cell r="M462" t="str">
            <v>Samyra</v>
          </cell>
          <cell r="N462">
            <v>44013</v>
          </cell>
          <cell r="O462">
            <v>44377</v>
          </cell>
          <cell r="P462" t="str">
            <v>0770</v>
          </cell>
          <cell r="Q462" t="str">
            <v>MSP</v>
          </cell>
          <cell r="R462">
            <v>40651233</v>
          </cell>
          <cell r="S462" t="e">
            <v>#REF!</v>
          </cell>
          <cell r="T462" t="str">
            <v/>
          </cell>
          <cell r="U462" t="str">
            <v>NA</v>
          </cell>
          <cell r="W462">
            <v>157850</v>
          </cell>
          <cell r="X462">
            <v>1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157850</v>
          </cell>
          <cell r="AD462">
            <v>49610</v>
          </cell>
          <cell r="AE462">
            <v>0</v>
          </cell>
          <cell r="AF462">
            <v>207460</v>
          </cell>
          <cell r="AG462">
            <v>207460</v>
          </cell>
          <cell r="AH462">
            <v>1</v>
          </cell>
          <cell r="AI462">
            <v>207460</v>
          </cell>
          <cell r="AJ462">
            <v>0</v>
          </cell>
          <cell r="AK462"/>
          <cell r="AL462"/>
          <cell r="AO462"/>
          <cell r="AP462"/>
          <cell r="AQ462"/>
          <cell r="AS462">
            <v>207460</v>
          </cell>
          <cell r="AT462">
            <v>44013</v>
          </cell>
          <cell r="AU462">
            <v>44377</v>
          </cell>
          <cell r="AV462" t="str">
            <v>MSP with PNZ and PSZ</v>
          </cell>
          <cell r="AW462">
            <v>43993</v>
          </cell>
          <cell r="BC462" t="str">
            <v>ARC0273529</v>
          </cell>
          <cell r="BD462" t="str">
            <v>Y</v>
          </cell>
          <cell r="BF462" t="str">
            <v>Y</v>
          </cell>
          <cell r="BG462"/>
          <cell r="BH462" t="str">
            <v>selftesi@ucsd.edu</v>
          </cell>
          <cell r="BJ462">
            <v>0</v>
          </cell>
          <cell r="BK462">
            <v>31620</v>
          </cell>
          <cell r="BL462">
            <v>75.598659003831415</v>
          </cell>
          <cell r="BM462">
            <v>23.759578544061302</v>
          </cell>
          <cell r="BO462"/>
        </row>
        <row r="463">
          <cell r="A463">
            <v>2021</v>
          </cell>
          <cell r="B463">
            <v>316</v>
          </cell>
          <cell r="C463" t="str">
            <v>Anesthesiology</v>
          </cell>
          <cell r="D463" t="str">
            <v>NA</v>
          </cell>
          <cell r="F463" t="str">
            <v>Huynh</v>
          </cell>
          <cell r="G463" t="str">
            <v>MSP</v>
          </cell>
          <cell r="H463" t="str">
            <v>Active</v>
          </cell>
          <cell r="I463">
            <v>10368995</v>
          </cell>
          <cell r="J463" t="e">
            <v>#N/A</v>
          </cell>
          <cell r="K463" t="str">
            <v>Fairbanks, Kristin Eck</v>
          </cell>
          <cell r="L463" t="str">
            <v>Fairbanks</v>
          </cell>
          <cell r="M463" t="str">
            <v>Kristin Eck</v>
          </cell>
          <cell r="N463">
            <v>44013</v>
          </cell>
          <cell r="O463">
            <v>44377</v>
          </cell>
          <cell r="P463" t="str">
            <v>0770</v>
          </cell>
          <cell r="Q463" t="str">
            <v>MSP</v>
          </cell>
          <cell r="R463">
            <v>40651381</v>
          </cell>
          <cell r="S463" t="e">
            <v>#REF!</v>
          </cell>
          <cell r="T463" t="str">
            <v/>
          </cell>
          <cell r="U463" t="str">
            <v>NA</v>
          </cell>
          <cell r="W463">
            <v>154350</v>
          </cell>
          <cell r="X463">
            <v>0.44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154350</v>
          </cell>
          <cell r="AD463">
            <v>47428</v>
          </cell>
          <cell r="AE463">
            <v>0</v>
          </cell>
          <cell r="AF463">
            <v>201778</v>
          </cell>
          <cell r="AG463">
            <v>201778</v>
          </cell>
          <cell r="AH463">
            <v>0.44</v>
          </cell>
          <cell r="AI463">
            <v>88782.32</v>
          </cell>
          <cell r="AJ463">
            <v>0</v>
          </cell>
          <cell r="AK463">
            <v>42379</v>
          </cell>
          <cell r="AL463">
            <v>65381</v>
          </cell>
          <cell r="AM463" t="str">
            <v>00/01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S463">
            <v>88782.32</v>
          </cell>
          <cell r="AT463">
            <v>44013</v>
          </cell>
          <cell r="AU463">
            <v>44377</v>
          </cell>
          <cell r="AV463" t="str">
            <v>MSP with PNZ and PSZ</v>
          </cell>
          <cell r="AW463">
            <v>43649</v>
          </cell>
          <cell r="BC463" t="str">
            <v>ARC0242871</v>
          </cell>
          <cell r="BD463" t="str">
            <v>N</v>
          </cell>
          <cell r="BF463" t="str">
            <v>Y</v>
          </cell>
          <cell r="BG463"/>
          <cell r="BH463" t="str">
            <v>kfairbanks@ucsd.edu</v>
          </cell>
          <cell r="BJ463">
            <v>0</v>
          </cell>
          <cell r="BK463">
            <v>31620</v>
          </cell>
          <cell r="BL463">
            <v>73.922413793103445</v>
          </cell>
          <cell r="BM463">
            <v>22.714559386973178</v>
          </cell>
          <cell r="BO463"/>
        </row>
        <row r="464">
          <cell r="A464">
            <v>2021</v>
          </cell>
          <cell r="B464">
            <v>316</v>
          </cell>
          <cell r="C464" t="str">
            <v>Anesthesiology</v>
          </cell>
          <cell r="D464" t="str">
            <v>NA</v>
          </cell>
          <cell r="E464" t="str">
            <v>MED</v>
          </cell>
          <cell r="F464" t="str">
            <v>Huynh</v>
          </cell>
          <cell r="G464" t="str">
            <v>MSP</v>
          </cell>
          <cell r="H464" t="str">
            <v>Active</v>
          </cell>
          <cell r="I464">
            <v>10370834</v>
          </cell>
          <cell r="J464" t="e">
            <v>#N/A</v>
          </cell>
          <cell r="K464" t="str">
            <v>Odish, Mazen Faris</v>
          </cell>
          <cell r="L464" t="str">
            <v>Odish</v>
          </cell>
          <cell r="M464" t="str">
            <v>Mazen</v>
          </cell>
          <cell r="N464">
            <v>44013</v>
          </cell>
          <cell r="O464">
            <v>44377</v>
          </cell>
          <cell r="P464" t="str">
            <v>0772</v>
          </cell>
          <cell r="Q464" t="str">
            <v>MSP</v>
          </cell>
          <cell r="R464">
            <v>40656831</v>
          </cell>
          <cell r="S464" t="e">
            <v>#REF!</v>
          </cell>
          <cell r="T464" t="str">
            <v/>
          </cell>
          <cell r="U464" t="str">
            <v>NA</v>
          </cell>
          <cell r="W464">
            <v>101136</v>
          </cell>
          <cell r="X464">
            <v>0.2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101136</v>
          </cell>
          <cell r="AD464">
            <v>43344</v>
          </cell>
          <cell r="AE464">
            <v>0</v>
          </cell>
          <cell r="AF464">
            <v>144480</v>
          </cell>
          <cell r="AG464">
            <v>144480</v>
          </cell>
          <cell r="AH464">
            <v>0.2</v>
          </cell>
          <cell r="AI464">
            <v>28896</v>
          </cell>
          <cell r="AJ464">
            <v>0</v>
          </cell>
          <cell r="AK464"/>
          <cell r="AL464"/>
          <cell r="AO464"/>
          <cell r="AP464"/>
          <cell r="AQ464"/>
          <cell r="AS464">
            <v>28896</v>
          </cell>
          <cell r="AT464">
            <v>44013</v>
          </cell>
          <cell r="AU464">
            <v>44377</v>
          </cell>
          <cell r="AV464" t="str">
            <v>MSP with PNZ and PSZ</v>
          </cell>
          <cell r="AW464">
            <v>43892</v>
          </cell>
          <cell r="BC464" t="str">
            <v>ARC0273269 (Medicine - Pulmonary)</v>
          </cell>
          <cell r="BD464" t="str">
            <v>X</v>
          </cell>
          <cell r="BF464" t="str">
            <v>Y</v>
          </cell>
          <cell r="BG464" t="str">
            <v>Sub 2</v>
          </cell>
          <cell r="BH464" t="str">
            <v>modish@ucsd.edu</v>
          </cell>
          <cell r="BJ464">
            <v>0</v>
          </cell>
          <cell r="BK464">
            <v>30332</v>
          </cell>
          <cell r="BL464">
            <v>48.4367816091954</v>
          </cell>
          <cell r="BM464">
            <v>20.758620689655171</v>
          </cell>
          <cell r="BN464">
            <v>0</v>
          </cell>
          <cell r="BO464">
            <v>0</v>
          </cell>
        </row>
        <row r="465">
          <cell r="A465">
            <v>2021</v>
          </cell>
          <cell r="B465">
            <v>316</v>
          </cell>
          <cell r="C465" t="str">
            <v>Anesthesiology</v>
          </cell>
          <cell r="D465" t="str">
            <v>NA</v>
          </cell>
          <cell r="F465" t="str">
            <v>Huynh</v>
          </cell>
          <cell r="G465" t="str">
            <v>MSP</v>
          </cell>
          <cell r="H465" t="str">
            <v>Active</v>
          </cell>
          <cell r="I465">
            <v>10370873</v>
          </cell>
          <cell r="J465" t="e">
            <v>#N/A</v>
          </cell>
          <cell r="K465" t="str">
            <v>Okamoto, Vincent</v>
          </cell>
          <cell r="L465" t="str">
            <v>Okamoto</v>
          </cell>
          <cell r="M465" t="str">
            <v>Vincent</v>
          </cell>
          <cell r="N465">
            <v>44013</v>
          </cell>
          <cell r="O465">
            <v>44377</v>
          </cell>
          <cell r="P465" t="str">
            <v>0771</v>
          </cell>
          <cell r="Q465" t="str">
            <v>MSP</v>
          </cell>
          <cell r="R465">
            <v>40656878</v>
          </cell>
          <cell r="S465" t="e">
            <v>#REF!</v>
          </cell>
          <cell r="T465" t="str">
            <v/>
          </cell>
          <cell r="U465" t="str">
            <v>NA</v>
          </cell>
          <cell r="W465">
            <v>157850</v>
          </cell>
          <cell r="X465">
            <v>0.91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157850</v>
          </cell>
          <cell r="AD465">
            <v>49610</v>
          </cell>
          <cell r="AE465">
            <v>0</v>
          </cell>
          <cell r="AF465">
            <v>207460</v>
          </cell>
          <cell r="AG465">
            <v>207460</v>
          </cell>
          <cell r="AH465">
            <v>0.91</v>
          </cell>
          <cell r="AI465">
            <v>188788.6</v>
          </cell>
          <cell r="AJ465">
            <v>0</v>
          </cell>
          <cell r="AK465"/>
          <cell r="AL465"/>
          <cell r="AO465"/>
          <cell r="AP465"/>
          <cell r="AQ465"/>
          <cell r="AS465">
            <v>188788.6</v>
          </cell>
          <cell r="AT465">
            <v>43647</v>
          </cell>
          <cell r="AU465">
            <v>44012</v>
          </cell>
          <cell r="AV465" t="str">
            <v>MSP with PNZ and PSZ</v>
          </cell>
          <cell r="AW465">
            <v>43999</v>
          </cell>
          <cell r="BC465" t="str">
            <v>ARC0273545</v>
          </cell>
          <cell r="BD465" t="str">
            <v>Y</v>
          </cell>
          <cell r="BF465" t="str">
            <v>Y</v>
          </cell>
          <cell r="BG465"/>
          <cell r="BH465" t="str">
            <v>offshore.day@sbcglobal.net</v>
          </cell>
          <cell r="BI465" t="str">
            <v>ARC0261906/ARC0264931- 72 hours of vacation reported for July/ August.</v>
          </cell>
          <cell r="BJ465">
            <v>0</v>
          </cell>
          <cell r="BK465">
            <v>31620</v>
          </cell>
          <cell r="BL465">
            <v>75.598659003831415</v>
          </cell>
          <cell r="BM465">
            <v>23.759578544061302</v>
          </cell>
          <cell r="BO465"/>
        </row>
        <row r="466">
          <cell r="A466">
            <v>2022</v>
          </cell>
          <cell r="B466">
            <v>316</v>
          </cell>
          <cell r="C466" t="str">
            <v>Anesthesiology</v>
          </cell>
          <cell r="D466" t="str">
            <v>NA</v>
          </cell>
          <cell r="F466" t="str">
            <v>Huynh</v>
          </cell>
          <cell r="G466" t="str">
            <v>MSP</v>
          </cell>
          <cell r="H466" t="str">
            <v>Active</v>
          </cell>
          <cell r="I466">
            <v>10370886</v>
          </cell>
          <cell r="J466" t="e">
            <v>#N/A</v>
          </cell>
          <cell r="K466" t="str">
            <v>O'Leary, Richard John</v>
          </cell>
          <cell r="L466" t="str">
            <v>O'Leary</v>
          </cell>
          <cell r="M466" t="str">
            <v>Richard</v>
          </cell>
          <cell r="N466">
            <v>44075</v>
          </cell>
          <cell r="O466">
            <v>44439</v>
          </cell>
          <cell r="P466" t="str">
            <v>0771</v>
          </cell>
          <cell r="Q466" t="str">
            <v>MSP</v>
          </cell>
          <cell r="R466">
            <v>40656901</v>
          </cell>
          <cell r="S466" t="e">
            <v>#REF!</v>
          </cell>
          <cell r="T466" t="str">
            <v/>
          </cell>
          <cell r="U466" t="str">
            <v>NA</v>
          </cell>
          <cell r="W466">
            <v>157850</v>
          </cell>
          <cell r="X466">
            <v>0.43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157850</v>
          </cell>
          <cell r="AD466">
            <v>49610</v>
          </cell>
          <cell r="AE466">
            <v>0</v>
          </cell>
          <cell r="AF466">
            <v>207460</v>
          </cell>
          <cell r="AG466">
            <v>207460</v>
          </cell>
          <cell r="AH466">
            <v>0.43</v>
          </cell>
          <cell r="AI466">
            <v>89207.8</v>
          </cell>
          <cell r="AJ466">
            <v>0</v>
          </cell>
          <cell r="AK466"/>
          <cell r="AL466"/>
          <cell r="AO466"/>
          <cell r="AP466"/>
          <cell r="AQ466"/>
          <cell r="AS466">
            <v>89207.8</v>
          </cell>
          <cell r="AT466">
            <v>44075</v>
          </cell>
          <cell r="AU466">
            <v>44439</v>
          </cell>
          <cell r="AV466" t="str">
            <v>MSP with PNZ and PSZ</v>
          </cell>
          <cell r="AW466">
            <v>44056</v>
          </cell>
          <cell r="BC466" t="str">
            <v>ARC0282549</v>
          </cell>
          <cell r="BD466" t="str">
            <v>D</v>
          </cell>
          <cell r="BF466" t="str">
            <v>Y</v>
          </cell>
          <cell r="BG466" t="str">
            <v>Sub 2</v>
          </cell>
          <cell r="BH466" t="str">
            <v>roleary@ucsd.edu</v>
          </cell>
          <cell r="BJ466">
            <v>0</v>
          </cell>
          <cell r="BK466">
            <v>31620</v>
          </cell>
          <cell r="BL466">
            <v>75.598659003831415</v>
          </cell>
          <cell r="BM466">
            <v>23.759578544061302</v>
          </cell>
          <cell r="BN466">
            <v>0</v>
          </cell>
          <cell r="BO466">
            <v>0</v>
          </cell>
        </row>
        <row r="467">
          <cell r="A467">
            <v>2021</v>
          </cell>
          <cell r="B467">
            <v>316</v>
          </cell>
          <cell r="C467" t="str">
            <v>Anesthesiology</v>
          </cell>
          <cell r="D467" t="str">
            <v>NA</v>
          </cell>
          <cell r="F467" t="str">
            <v>Huynh</v>
          </cell>
          <cell r="G467" t="str">
            <v>MSP</v>
          </cell>
          <cell r="H467" t="str">
            <v>Active</v>
          </cell>
          <cell r="I467">
            <v>10371184</v>
          </cell>
          <cell r="J467" t="e">
            <v>#N/A</v>
          </cell>
          <cell r="K467" t="str">
            <v>Gibbs, Michael</v>
          </cell>
          <cell r="L467" t="str">
            <v>Gibbs</v>
          </cell>
          <cell r="M467" t="str">
            <v>Michael</v>
          </cell>
          <cell r="N467">
            <v>44013</v>
          </cell>
          <cell r="O467">
            <v>44377</v>
          </cell>
          <cell r="P467" t="str">
            <v>0770</v>
          </cell>
          <cell r="Q467" t="str">
            <v>MSP</v>
          </cell>
          <cell r="R467">
            <v>40652028</v>
          </cell>
          <cell r="S467" t="e">
            <v>#REF!</v>
          </cell>
          <cell r="T467" t="str">
            <v/>
          </cell>
          <cell r="U467" t="str">
            <v>0</v>
          </cell>
          <cell r="W467">
            <v>154350</v>
          </cell>
          <cell r="X467">
            <v>1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154350</v>
          </cell>
          <cell r="AD467">
            <v>53110</v>
          </cell>
          <cell r="AE467">
            <v>0</v>
          </cell>
          <cell r="AF467">
            <v>207460</v>
          </cell>
          <cell r="AG467">
            <v>207460</v>
          </cell>
          <cell r="AH467">
            <v>1</v>
          </cell>
          <cell r="AI467">
            <v>207460</v>
          </cell>
          <cell r="AJ467">
            <v>0</v>
          </cell>
          <cell r="AK467"/>
          <cell r="AL467"/>
          <cell r="AO467"/>
          <cell r="AP467"/>
          <cell r="AQ467"/>
          <cell r="AS467">
            <v>207460</v>
          </cell>
          <cell r="AT467">
            <v>44013</v>
          </cell>
          <cell r="AU467">
            <v>44377</v>
          </cell>
          <cell r="AV467" t="str">
            <v>MSP with PNZ and PSZ</v>
          </cell>
          <cell r="AW467">
            <v>43999</v>
          </cell>
          <cell r="BC467" t="str">
            <v>ARC0273538</v>
          </cell>
          <cell r="BD467" t="str">
            <v>Y</v>
          </cell>
          <cell r="BF467" t="str">
            <v>N</v>
          </cell>
          <cell r="BG467"/>
          <cell r="BH467" t="str">
            <v>mwgibbs@ucsd.edu</v>
          </cell>
          <cell r="BJ467">
            <v>0</v>
          </cell>
          <cell r="BK467">
            <v>31620</v>
          </cell>
          <cell r="BL467">
            <v>73.922413793103445</v>
          </cell>
          <cell r="BM467">
            <v>25.435823754789272</v>
          </cell>
          <cell r="BO467"/>
        </row>
        <row r="468">
          <cell r="A468">
            <v>2021</v>
          </cell>
          <cell r="B468">
            <v>316</v>
          </cell>
          <cell r="C468" t="str">
            <v>Anesthesiology</v>
          </cell>
          <cell r="D468" t="str">
            <v>NA</v>
          </cell>
          <cell r="F468" t="str">
            <v>Huynh</v>
          </cell>
          <cell r="G468" t="str">
            <v>MSP</v>
          </cell>
          <cell r="H468" t="str">
            <v>Active</v>
          </cell>
          <cell r="I468">
            <v>10371341</v>
          </cell>
          <cell r="J468" t="e">
            <v>#N/A</v>
          </cell>
          <cell r="K468" t="str">
            <v>Aleck, Amalia Katerina</v>
          </cell>
          <cell r="L468" t="str">
            <v>Aleck</v>
          </cell>
          <cell r="M468" t="str">
            <v>Amalia Katerina</v>
          </cell>
          <cell r="N468">
            <v>44013</v>
          </cell>
          <cell r="O468">
            <v>44377</v>
          </cell>
          <cell r="P468" t="str">
            <v>0771</v>
          </cell>
          <cell r="Q468" t="str">
            <v>MSP</v>
          </cell>
          <cell r="R468">
            <v>40646672</v>
          </cell>
          <cell r="S468" t="e">
            <v>#REF!</v>
          </cell>
          <cell r="T468" t="str">
            <v/>
          </cell>
          <cell r="U468" t="str">
            <v>NA</v>
          </cell>
          <cell r="W468">
            <v>157850</v>
          </cell>
          <cell r="X468">
            <v>0.43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157850</v>
          </cell>
          <cell r="AD468">
            <v>49610</v>
          </cell>
          <cell r="AE468">
            <v>0</v>
          </cell>
          <cell r="AF468">
            <v>207460</v>
          </cell>
          <cell r="AG468">
            <v>207460</v>
          </cell>
          <cell r="AH468">
            <v>0.43</v>
          </cell>
          <cell r="AI468">
            <v>89207.8</v>
          </cell>
          <cell r="AJ468">
            <v>0</v>
          </cell>
          <cell r="AK468"/>
          <cell r="AL468"/>
          <cell r="AO468"/>
          <cell r="AP468"/>
          <cell r="AQ468"/>
          <cell r="AS468">
            <v>89207.8</v>
          </cell>
          <cell r="AT468">
            <v>43647</v>
          </cell>
          <cell r="AU468">
            <v>44012</v>
          </cell>
          <cell r="AV468" t="str">
            <v>MSP with PNZ and PSZ</v>
          </cell>
          <cell r="AW468">
            <v>43997</v>
          </cell>
          <cell r="BC468" t="str">
            <v>ARC0273554</v>
          </cell>
          <cell r="BD468" t="str">
            <v>Y</v>
          </cell>
          <cell r="BF468" t="str">
            <v>Y</v>
          </cell>
          <cell r="BG468"/>
          <cell r="BH468" t="str">
            <v>aaleck@ucsd.edu</v>
          </cell>
          <cell r="BJ468">
            <v>0</v>
          </cell>
          <cell r="BK468">
            <v>31620</v>
          </cell>
          <cell r="BL468">
            <v>75.598659003831415</v>
          </cell>
          <cell r="BM468">
            <v>23.759578544061302</v>
          </cell>
          <cell r="BO468"/>
        </row>
        <row r="469">
          <cell r="A469">
            <v>2021</v>
          </cell>
          <cell r="B469">
            <v>316</v>
          </cell>
          <cell r="C469" t="str">
            <v>Anesthesiology</v>
          </cell>
          <cell r="D469" t="str">
            <v>NA</v>
          </cell>
          <cell r="F469" t="str">
            <v>Huynh</v>
          </cell>
          <cell r="G469" t="str">
            <v>MSP</v>
          </cell>
          <cell r="H469" t="str">
            <v>Active</v>
          </cell>
          <cell r="I469">
            <v>10372037</v>
          </cell>
          <cell r="J469" t="e">
            <v>#N/A</v>
          </cell>
          <cell r="K469" t="str">
            <v>Abramson, Wendy</v>
          </cell>
          <cell r="L469" t="str">
            <v>Abramson</v>
          </cell>
          <cell r="M469" t="str">
            <v>Wendy</v>
          </cell>
          <cell r="N469">
            <v>44013</v>
          </cell>
          <cell r="O469">
            <v>44377</v>
          </cell>
          <cell r="P469" t="str">
            <v>0770</v>
          </cell>
          <cell r="Q469" t="str">
            <v>MSP</v>
          </cell>
          <cell r="R469">
            <v>40649650</v>
          </cell>
          <cell r="S469" t="e">
            <v>#REF!</v>
          </cell>
          <cell r="T469" t="str">
            <v/>
          </cell>
          <cell r="U469" t="str">
            <v>NA</v>
          </cell>
          <cell r="W469">
            <v>163453</v>
          </cell>
          <cell r="X469">
            <v>0.75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163453</v>
          </cell>
          <cell r="AD469">
            <v>44007</v>
          </cell>
          <cell r="AE469">
            <v>0</v>
          </cell>
          <cell r="AF469">
            <v>207460</v>
          </cell>
          <cell r="AG469">
            <v>207460</v>
          </cell>
          <cell r="AH469">
            <v>0.75</v>
          </cell>
          <cell r="AI469">
            <v>155595</v>
          </cell>
          <cell r="AJ469">
            <v>0</v>
          </cell>
          <cell r="AK469"/>
          <cell r="AL469"/>
          <cell r="AO469"/>
          <cell r="AP469"/>
          <cell r="AQ469"/>
          <cell r="AS469">
            <v>155595</v>
          </cell>
          <cell r="AT469">
            <v>44013</v>
          </cell>
          <cell r="AU469">
            <v>44377</v>
          </cell>
          <cell r="AV469" t="str">
            <v>MSP with PNZ and PSZ</v>
          </cell>
          <cell r="AW469">
            <v>43999</v>
          </cell>
          <cell r="BC469" t="str">
            <v>ARC0273501</v>
          </cell>
          <cell r="BD469" t="str">
            <v>Y</v>
          </cell>
          <cell r="BF469" t="str">
            <v>Y</v>
          </cell>
          <cell r="BG469"/>
          <cell r="BH469" t="str">
            <v>wbabramson@ucsd.edu</v>
          </cell>
          <cell r="BJ469">
            <v>0</v>
          </cell>
          <cell r="BK469">
            <v>31620</v>
          </cell>
          <cell r="BL469">
            <v>78.282088122605359</v>
          </cell>
          <cell r="BM469">
            <v>21.076149425287355</v>
          </cell>
          <cell r="BO469"/>
        </row>
        <row r="470">
          <cell r="A470">
            <v>2021</v>
          </cell>
          <cell r="B470">
            <v>316</v>
          </cell>
          <cell r="C470" t="str">
            <v>Anesthesiology</v>
          </cell>
          <cell r="D470" t="str">
            <v>NA</v>
          </cell>
          <cell r="F470" t="str">
            <v>Huynh</v>
          </cell>
          <cell r="G470" t="str">
            <v>MSP</v>
          </cell>
          <cell r="H470" t="str">
            <v>Active</v>
          </cell>
          <cell r="I470">
            <v>10372343</v>
          </cell>
          <cell r="J470" t="e">
            <v>#N/A</v>
          </cell>
          <cell r="K470" t="str">
            <v>Danforth, Dennis J</v>
          </cell>
          <cell r="L470" t="str">
            <v>Danforth</v>
          </cell>
          <cell r="M470" t="str">
            <v>Dennis J</v>
          </cell>
          <cell r="N470">
            <v>44013</v>
          </cell>
          <cell r="O470">
            <v>44377</v>
          </cell>
          <cell r="P470" t="str">
            <v>0771</v>
          </cell>
          <cell r="Q470" t="str">
            <v>MSP</v>
          </cell>
          <cell r="R470">
            <v>40655087</v>
          </cell>
          <cell r="S470" t="e">
            <v>#REF!</v>
          </cell>
          <cell r="T470" t="str">
            <v/>
          </cell>
          <cell r="U470" t="str">
            <v>NA</v>
          </cell>
          <cell r="W470">
            <v>157850</v>
          </cell>
          <cell r="X470">
            <v>0.85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157850</v>
          </cell>
          <cell r="AD470">
            <v>49610</v>
          </cell>
          <cell r="AE470">
            <v>0</v>
          </cell>
          <cell r="AF470">
            <v>207460</v>
          </cell>
          <cell r="AG470">
            <v>207460</v>
          </cell>
          <cell r="AH470">
            <v>0.85</v>
          </cell>
          <cell r="AI470">
            <v>176341</v>
          </cell>
          <cell r="AJ470">
            <v>0</v>
          </cell>
          <cell r="AK470"/>
          <cell r="AL470"/>
          <cell r="AO470"/>
          <cell r="AP470"/>
          <cell r="AQ470"/>
          <cell r="AS470">
            <v>176341</v>
          </cell>
          <cell r="AT470">
            <v>44013</v>
          </cell>
          <cell r="AU470">
            <v>44377</v>
          </cell>
          <cell r="AV470" t="str">
            <v>MSP with PNZ and PSZ</v>
          </cell>
          <cell r="AW470">
            <v>44005</v>
          </cell>
          <cell r="BC470" t="str">
            <v>ARC0273547</v>
          </cell>
          <cell r="BD470" t="str">
            <v>Y</v>
          </cell>
          <cell r="BF470" t="str">
            <v>Y</v>
          </cell>
          <cell r="BG470"/>
          <cell r="BH470" t="str">
            <v>ddanforth@ucsd.edu</v>
          </cell>
          <cell r="BJ470">
            <v>0</v>
          </cell>
          <cell r="BK470">
            <v>31620</v>
          </cell>
          <cell r="BL470">
            <v>75.598659003831415</v>
          </cell>
          <cell r="BM470">
            <v>23.759578544061302</v>
          </cell>
          <cell r="BO470"/>
        </row>
        <row r="471">
          <cell r="A471">
            <v>2021</v>
          </cell>
          <cell r="B471">
            <v>316</v>
          </cell>
          <cell r="C471" t="str">
            <v>Anesthesiology</v>
          </cell>
          <cell r="D471" t="str">
            <v>NA</v>
          </cell>
          <cell r="E471" t="str">
            <v>319</v>
          </cell>
          <cell r="F471" t="str">
            <v>Huynh</v>
          </cell>
          <cell r="G471" t="str">
            <v>MSP</v>
          </cell>
          <cell r="H471" t="str">
            <v>Active</v>
          </cell>
          <cell r="I471">
            <v>10373639</v>
          </cell>
          <cell r="J471" t="e">
            <v>#N/A</v>
          </cell>
          <cell r="K471" t="str">
            <v>Goodrich, Andrew</v>
          </cell>
          <cell r="L471" t="str">
            <v>Goodrich</v>
          </cell>
          <cell r="M471" t="str">
            <v>Andrew</v>
          </cell>
          <cell r="N471">
            <v>44013</v>
          </cell>
          <cell r="O471">
            <v>44377</v>
          </cell>
          <cell r="P471" t="str">
            <v>0772</v>
          </cell>
          <cell r="Q471" t="str">
            <v>MSP</v>
          </cell>
          <cell r="R471">
            <v>40715851</v>
          </cell>
          <cell r="S471" t="e">
            <v>#REF!</v>
          </cell>
          <cell r="T471" t="str">
            <v/>
          </cell>
          <cell r="U471" t="str">
            <v>NA</v>
          </cell>
          <cell r="W471">
            <v>116610</v>
          </cell>
          <cell r="X471">
            <v>0.2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116610</v>
          </cell>
          <cell r="AD471">
            <v>0</v>
          </cell>
          <cell r="AE471">
            <v>0</v>
          </cell>
          <cell r="AF471">
            <v>116610</v>
          </cell>
          <cell r="AG471">
            <v>116610</v>
          </cell>
          <cell r="AH471">
            <v>0.2</v>
          </cell>
          <cell r="AI471">
            <v>23322</v>
          </cell>
          <cell r="AJ471">
            <v>0</v>
          </cell>
          <cell r="AK471"/>
          <cell r="AL471"/>
          <cell r="AO471"/>
          <cell r="AP471"/>
          <cell r="AQ471"/>
          <cell r="AS471">
            <v>23322</v>
          </cell>
          <cell r="AT471">
            <v>44013</v>
          </cell>
          <cell r="AU471">
            <v>44377</v>
          </cell>
          <cell r="AV471" t="str">
            <v>MSP with PNZ and PSZ</v>
          </cell>
          <cell r="AW471">
            <v>43986</v>
          </cell>
          <cell r="AX471" t="str">
            <v>Tam, S.</v>
          </cell>
          <cell r="BC471" t="str">
            <v>Non-ACGME ARC0281839 //revised to add PNZ</v>
          </cell>
          <cell r="BD471" t="str">
            <v>X</v>
          </cell>
          <cell r="BF471" t="str">
            <v>N</v>
          </cell>
          <cell r="BG471" t="str">
            <v>Sub 2</v>
          </cell>
          <cell r="BH471" t="str">
            <v>napsilan@gmail.com</v>
          </cell>
          <cell r="BJ471">
            <v>0</v>
          </cell>
          <cell r="BK471">
            <v>31610</v>
          </cell>
          <cell r="BL471">
            <v>55.847701149425291</v>
          </cell>
          <cell r="BM471">
            <v>0</v>
          </cell>
          <cell r="BN471">
            <v>0</v>
          </cell>
          <cell r="BO471">
            <v>0</v>
          </cell>
        </row>
        <row r="472">
          <cell r="A472">
            <v>2021</v>
          </cell>
          <cell r="B472">
            <v>316</v>
          </cell>
          <cell r="C472" t="str">
            <v>Anesthesiology</v>
          </cell>
          <cell r="D472" t="str">
            <v>NA</v>
          </cell>
          <cell r="F472" t="str">
            <v>Huynh</v>
          </cell>
          <cell r="G472" t="str">
            <v>MSP</v>
          </cell>
          <cell r="H472" t="str">
            <v>Active</v>
          </cell>
          <cell r="I472">
            <v>10374075</v>
          </cell>
          <cell r="J472" t="e">
            <v>#N/A</v>
          </cell>
          <cell r="K472" t="str">
            <v>Curran, Brian</v>
          </cell>
          <cell r="L472" t="str">
            <v>Curran</v>
          </cell>
          <cell r="M472" t="str">
            <v>Brian</v>
          </cell>
          <cell r="N472">
            <v>44013</v>
          </cell>
          <cell r="O472">
            <v>44377</v>
          </cell>
          <cell r="P472" t="str">
            <v>0771</v>
          </cell>
          <cell r="Q472" t="str">
            <v>MSP</v>
          </cell>
          <cell r="R472">
            <v>40647533</v>
          </cell>
          <cell r="S472" t="e">
            <v>#REF!</v>
          </cell>
          <cell r="T472" t="str">
            <v/>
          </cell>
          <cell r="U472" t="str">
            <v>NA</v>
          </cell>
          <cell r="W472">
            <v>157850</v>
          </cell>
          <cell r="X472">
            <v>0.75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157850</v>
          </cell>
          <cell r="AD472">
            <v>49610</v>
          </cell>
          <cell r="AE472">
            <v>0</v>
          </cell>
          <cell r="AF472">
            <v>207460</v>
          </cell>
          <cell r="AG472">
            <v>207460</v>
          </cell>
          <cell r="AH472">
            <v>0.75</v>
          </cell>
          <cell r="AI472">
            <v>155595</v>
          </cell>
          <cell r="AJ472">
            <v>0</v>
          </cell>
          <cell r="AK472"/>
          <cell r="AL472"/>
          <cell r="AO472"/>
          <cell r="AP472"/>
          <cell r="AQ472"/>
          <cell r="AS472">
            <v>155595</v>
          </cell>
          <cell r="AT472">
            <v>44013</v>
          </cell>
          <cell r="AU472">
            <v>44377</v>
          </cell>
          <cell r="AV472" t="str">
            <v>MSP with PNZ and PSZ</v>
          </cell>
          <cell r="AW472">
            <v>43991</v>
          </cell>
          <cell r="AX472" t="str">
            <v>Huynh, K.</v>
          </cell>
          <cell r="BC472" t="str">
            <v>ARC0273553</v>
          </cell>
          <cell r="BD472" t="str">
            <v>X</v>
          </cell>
          <cell r="BF472" t="str">
            <v>N</v>
          </cell>
          <cell r="BG472"/>
          <cell r="BH472" t="str">
            <v>brianpcurran26@gmail.com</v>
          </cell>
          <cell r="BJ472">
            <v>0</v>
          </cell>
          <cell r="BK472">
            <v>31610</v>
          </cell>
          <cell r="BL472">
            <v>75.598659003831415</v>
          </cell>
          <cell r="BM472">
            <v>23.759578544061302</v>
          </cell>
          <cell r="BO472"/>
        </row>
        <row r="473">
          <cell r="A473">
            <v>2021</v>
          </cell>
          <cell r="B473">
            <v>316</v>
          </cell>
          <cell r="C473" t="str">
            <v>Anesthesiology</v>
          </cell>
          <cell r="D473" t="str">
            <v>NA</v>
          </cell>
          <cell r="F473" t="str">
            <v>Huynh</v>
          </cell>
          <cell r="G473" t="str">
            <v>MSP</v>
          </cell>
          <cell r="H473" t="str">
            <v>Active</v>
          </cell>
          <cell r="I473">
            <v>10374546</v>
          </cell>
          <cell r="J473" t="e">
            <v>#N/A</v>
          </cell>
          <cell r="K473" t="str">
            <v>Crain, Lindsey Renee</v>
          </cell>
          <cell r="L473" t="str">
            <v>Crain</v>
          </cell>
          <cell r="M473" t="str">
            <v>Lindsey</v>
          </cell>
          <cell r="N473">
            <v>43843</v>
          </cell>
          <cell r="O473">
            <v>44208</v>
          </cell>
          <cell r="P473" t="str">
            <v>0771</v>
          </cell>
          <cell r="Q473" t="str">
            <v>MSP</v>
          </cell>
          <cell r="R473">
            <v>40655733</v>
          </cell>
          <cell r="S473" t="e">
            <v>#REF!</v>
          </cell>
          <cell r="T473" t="str">
            <v/>
          </cell>
          <cell r="U473" t="str">
            <v>NA</v>
          </cell>
          <cell r="W473">
            <v>157850</v>
          </cell>
          <cell r="X473">
            <v>0.5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157850</v>
          </cell>
          <cell r="AD473">
            <v>67650</v>
          </cell>
          <cell r="AE473">
            <v>0</v>
          </cell>
          <cell r="AF473">
            <v>225500</v>
          </cell>
          <cell r="AG473">
            <v>225500</v>
          </cell>
          <cell r="AH473">
            <v>0.5</v>
          </cell>
          <cell r="AI473">
            <v>112750</v>
          </cell>
          <cell r="AJ473">
            <v>0</v>
          </cell>
          <cell r="AK473"/>
          <cell r="AL473"/>
          <cell r="AO473"/>
          <cell r="AP473"/>
          <cell r="AQ473"/>
          <cell r="AS473">
            <v>112750</v>
          </cell>
          <cell r="AT473">
            <v>43843</v>
          </cell>
          <cell r="AU473">
            <v>44208</v>
          </cell>
          <cell r="AV473" t="str">
            <v>MSP with PNZ and PSZ</v>
          </cell>
          <cell r="AW473">
            <v>43775</v>
          </cell>
          <cell r="AX473" t="str">
            <v>Taylor, J.</v>
          </cell>
          <cell r="BC473" t="str">
            <v>ARC0272469</v>
          </cell>
          <cell r="BD473" t="str">
            <v>Y</v>
          </cell>
          <cell r="BF473" t="str">
            <v>Y</v>
          </cell>
          <cell r="BG473"/>
          <cell r="BH473" t="str">
            <v>lcrain@health.ucsd.edu</v>
          </cell>
          <cell r="BJ473">
            <v>0</v>
          </cell>
          <cell r="BK473">
            <v>31620</v>
          </cell>
          <cell r="BL473">
            <v>75.598659003831415</v>
          </cell>
          <cell r="BM473">
            <v>32.399425287356323</v>
          </cell>
          <cell r="BO473"/>
        </row>
        <row r="474">
          <cell r="A474">
            <v>2021</v>
          </cell>
          <cell r="B474">
            <v>316</v>
          </cell>
          <cell r="C474" t="str">
            <v>Anesthesiology</v>
          </cell>
          <cell r="D474" t="str">
            <v>NA</v>
          </cell>
          <cell r="F474" t="str">
            <v>Huynh</v>
          </cell>
          <cell r="G474" t="str">
            <v>MSP</v>
          </cell>
          <cell r="H474" t="str">
            <v>Active</v>
          </cell>
          <cell r="I474">
            <v>10375086</v>
          </cell>
          <cell r="J474" t="e">
            <v>#N/A</v>
          </cell>
          <cell r="K474" t="str">
            <v>A'Court, Alison Miller-Kru</v>
          </cell>
          <cell r="L474" t="str">
            <v>A'Court</v>
          </cell>
          <cell r="M474" t="str">
            <v>Alison Miller-Kru</v>
          </cell>
          <cell r="N474">
            <v>44013</v>
          </cell>
          <cell r="O474">
            <v>44377</v>
          </cell>
          <cell r="P474" t="str">
            <v>0770</v>
          </cell>
          <cell r="Q474" t="str">
            <v>MSP</v>
          </cell>
          <cell r="R474">
            <v>40655892</v>
          </cell>
          <cell r="S474" t="e">
            <v>#REF!</v>
          </cell>
          <cell r="T474" t="str">
            <v/>
          </cell>
          <cell r="U474" t="str">
            <v>NA</v>
          </cell>
          <cell r="W474">
            <v>176722</v>
          </cell>
          <cell r="X474">
            <v>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176722</v>
          </cell>
          <cell r="AD474">
            <v>75738</v>
          </cell>
          <cell r="AE474">
            <v>0</v>
          </cell>
          <cell r="AF474">
            <v>252460</v>
          </cell>
          <cell r="AG474">
            <v>252460</v>
          </cell>
          <cell r="AH474">
            <v>1</v>
          </cell>
          <cell r="AI474">
            <v>252460</v>
          </cell>
          <cell r="AJ474">
            <v>0</v>
          </cell>
          <cell r="AK474"/>
          <cell r="AL474"/>
          <cell r="AO474"/>
          <cell r="AP474"/>
          <cell r="AQ474"/>
          <cell r="AS474">
            <v>252460</v>
          </cell>
          <cell r="AT474">
            <v>44013</v>
          </cell>
          <cell r="AU474">
            <v>44377</v>
          </cell>
          <cell r="AV474" t="str">
            <v>MSP with PNZ and PSZ</v>
          </cell>
          <cell r="AW474">
            <v>44000</v>
          </cell>
          <cell r="BC474" t="str">
            <v>ARC0273536</v>
          </cell>
          <cell r="BD474" t="str">
            <v>Y</v>
          </cell>
          <cell r="BF474" t="str">
            <v>Y</v>
          </cell>
          <cell r="BG474"/>
          <cell r="BH474" t="str">
            <v>aacourt@ucsd.edu</v>
          </cell>
          <cell r="BJ474">
            <v>0</v>
          </cell>
          <cell r="BK474">
            <v>31620</v>
          </cell>
          <cell r="BL474">
            <v>84.636973180076623</v>
          </cell>
          <cell r="BM474">
            <v>36.272988505747129</v>
          </cell>
          <cell r="BO474"/>
        </row>
        <row r="475">
          <cell r="A475">
            <v>2021</v>
          </cell>
          <cell r="B475">
            <v>316</v>
          </cell>
          <cell r="C475" t="str">
            <v>Anesthesiology</v>
          </cell>
          <cell r="D475" t="str">
            <v>NA</v>
          </cell>
          <cell r="F475" t="str">
            <v>Huynh</v>
          </cell>
          <cell r="G475" t="str">
            <v>MSP</v>
          </cell>
          <cell r="H475" t="str">
            <v>Active</v>
          </cell>
          <cell r="I475">
            <v>10375275</v>
          </cell>
          <cell r="J475" t="e">
            <v>#N/A</v>
          </cell>
          <cell r="K475" t="str">
            <v>Barak, Ron</v>
          </cell>
          <cell r="L475" t="str">
            <v>Barak</v>
          </cell>
          <cell r="M475" t="str">
            <v>Ron</v>
          </cell>
          <cell r="N475">
            <v>44013</v>
          </cell>
          <cell r="O475">
            <v>44377</v>
          </cell>
          <cell r="P475" t="str">
            <v>0770</v>
          </cell>
          <cell r="Q475" t="str">
            <v>MSP</v>
          </cell>
          <cell r="R475">
            <v>40650585</v>
          </cell>
          <cell r="S475" t="e">
            <v>#REF!</v>
          </cell>
          <cell r="T475" t="str">
            <v/>
          </cell>
          <cell r="U475" t="str">
            <v>NA</v>
          </cell>
          <cell r="W475">
            <v>157850</v>
          </cell>
          <cell r="X475">
            <v>1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157850</v>
          </cell>
          <cell r="AD475">
            <v>67650</v>
          </cell>
          <cell r="AE475">
            <v>0</v>
          </cell>
          <cell r="AF475">
            <v>225500</v>
          </cell>
          <cell r="AG475">
            <v>225500</v>
          </cell>
          <cell r="AH475">
            <v>1</v>
          </cell>
          <cell r="AI475">
            <v>225500</v>
          </cell>
          <cell r="AJ475">
            <v>0</v>
          </cell>
          <cell r="AK475">
            <v>43739</v>
          </cell>
          <cell r="AL475">
            <v>65381</v>
          </cell>
          <cell r="AM475" t="str">
            <v>00/01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S475">
            <v>225500</v>
          </cell>
          <cell r="AT475">
            <v>44013</v>
          </cell>
          <cell r="AU475">
            <v>44377</v>
          </cell>
          <cell r="AV475" t="str">
            <v>MSP with PNZ and PSZ</v>
          </cell>
          <cell r="AW475">
            <v>43941</v>
          </cell>
          <cell r="BC475" t="str">
            <v>ARC0273550</v>
          </cell>
          <cell r="BD475" t="str">
            <v>Y</v>
          </cell>
          <cell r="BF475" t="str">
            <v>Y</v>
          </cell>
          <cell r="BG475"/>
          <cell r="BH475" t="str">
            <v>rbarak@ucsd.edu</v>
          </cell>
          <cell r="BJ475">
            <v>0</v>
          </cell>
          <cell r="BK475">
            <v>31620</v>
          </cell>
          <cell r="BL475">
            <v>75.598659003831415</v>
          </cell>
          <cell r="BM475">
            <v>32.399425287356323</v>
          </cell>
          <cell r="BO475"/>
        </row>
        <row r="476">
          <cell r="A476">
            <v>2022</v>
          </cell>
          <cell r="B476">
            <v>316</v>
          </cell>
          <cell r="C476" t="str">
            <v>Anesthesiology</v>
          </cell>
          <cell r="D476" t="str">
            <v>NA</v>
          </cell>
          <cell r="F476" t="str">
            <v>Huynh</v>
          </cell>
          <cell r="G476" t="str">
            <v>MSP</v>
          </cell>
          <cell r="I476">
            <v>10432282</v>
          </cell>
          <cell r="J476" t="e">
            <v>#N/A</v>
          </cell>
          <cell r="K476" t="str">
            <v>Klatman, Kathryn</v>
          </cell>
          <cell r="L476" t="str">
            <v>Klatman</v>
          </cell>
          <cell r="M476" t="str">
            <v>Kathryn</v>
          </cell>
          <cell r="N476">
            <v>44044</v>
          </cell>
          <cell r="O476">
            <v>44408</v>
          </cell>
          <cell r="P476" t="str">
            <v>0771</v>
          </cell>
          <cell r="Q476" t="str">
            <v>MSP</v>
          </cell>
          <cell r="R476">
            <v>40713205</v>
          </cell>
          <cell r="S476" t="e">
            <v>#REF!</v>
          </cell>
          <cell r="T476" t="str">
            <v/>
          </cell>
          <cell r="U476" t="str">
            <v>NA</v>
          </cell>
          <cell r="W476">
            <v>157850</v>
          </cell>
          <cell r="X476">
            <v>1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157850</v>
          </cell>
          <cell r="AD476">
            <v>67650</v>
          </cell>
          <cell r="AE476">
            <v>0</v>
          </cell>
          <cell r="AF476">
            <v>225500</v>
          </cell>
          <cell r="AG476">
            <v>225500</v>
          </cell>
          <cell r="AH476">
            <v>1</v>
          </cell>
          <cell r="AI476">
            <v>225500</v>
          </cell>
          <cell r="AJ476">
            <v>0</v>
          </cell>
          <cell r="AK476"/>
          <cell r="AL476"/>
          <cell r="AO476"/>
          <cell r="AP476"/>
          <cell r="AQ476"/>
          <cell r="AS476">
            <v>225500</v>
          </cell>
          <cell r="AT476">
            <v>44044</v>
          </cell>
          <cell r="AU476">
            <v>44408</v>
          </cell>
          <cell r="AV476" t="str">
            <v>MSP with PNZ and PSZ</v>
          </cell>
          <cell r="AW476">
            <v>43866</v>
          </cell>
          <cell r="BC476" t="str">
            <v>ARC0284672/ ARC0269176</v>
          </cell>
          <cell r="BD476" t="str">
            <v>N</v>
          </cell>
          <cell r="BF476" t="str">
            <v>Y</v>
          </cell>
          <cell r="BG476"/>
          <cell r="BH476" t="str">
            <v>kathryn330@gmail.com</v>
          </cell>
          <cell r="BJ476">
            <v>0</v>
          </cell>
          <cell r="BL476">
            <v>75.598659003831415</v>
          </cell>
          <cell r="BM476">
            <v>32.399425287356323</v>
          </cell>
          <cell r="BO476"/>
        </row>
        <row r="477">
          <cell r="A477">
            <v>2022</v>
          </cell>
          <cell r="B477">
            <v>316</v>
          </cell>
          <cell r="C477" t="str">
            <v>Anesthesiology</v>
          </cell>
          <cell r="D477" t="str">
            <v>NA</v>
          </cell>
          <cell r="F477" t="str">
            <v>Huynh</v>
          </cell>
          <cell r="G477" t="str">
            <v>MSP</v>
          </cell>
          <cell r="H477" t="str">
            <v>Separated</v>
          </cell>
          <cell r="I477">
            <v>10453624</v>
          </cell>
          <cell r="J477" t="e">
            <v>#N/A</v>
          </cell>
          <cell r="K477" t="str">
            <v>Yoder, Andrea Rae</v>
          </cell>
          <cell r="L477" t="str">
            <v>Yoder</v>
          </cell>
          <cell r="M477" t="str">
            <v>Andrea Rae</v>
          </cell>
          <cell r="N477">
            <v>44077</v>
          </cell>
          <cell r="O477">
            <v>44441</v>
          </cell>
          <cell r="P477" t="str">
            <v>0771</v>
          </cell>
          <cell r="Q477" t="str">
            <v>MSP</v>
          </cell>
          <cell r="R477">
            <v>40745951</v>
          </cell>
          <cell r="S477" t="e">
            <v>#REF!</v>
          </cell>
          <cell r="T477" t="str">
            <v/>
          </cell>
          <cell r="U477" t="str">
            <v>NA</v>
          </cell>
          <cell r="W477">
            <v>145222</v>
          </cell>
          <cell r="X477">
            <v>0.75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145222</v>
          </cell>
          <cell r="AD477">
            <v>62238</v>
          </cell>
          <cell r="AE477">
            <v>0</v>
          </cell>
          <cell r="AF477">
            <v>207460</v>
          </cell>
          <cell r="AG477">
            <v>207460</v>
          </cell>
          <cell r="AH477">
            <v>0.75</v>
          </cell>
          <cell r="AI477">
            <v>155595</v>
          </cell>
          <cell r="AJ477">
            <v>0</v>
          </cell>
          <cell r="AK477"/>
          <cell r="AL477"/>
          <cell r="AO477"/>
          <cell r="AP477"/>
          <cell r="AQ477"/>
          <cell r="AS477">
            <v>155595</v>
          </cell>
          <cell r="AT477">
            <v>44077</v>
          </cell>
          <cell r="AU477">
            <v>44441</v>
          </cell>
          <cell r="AV477" t="str">
            <v>MSP with PNZ and PSZ</v>
          </cell>
          <cell r="AW477">
            <v>44064</v>
          </cell>
          <cell r="BC477" t="str">
            <v>ARC0289918</v>
          </cell>
          <cell r="BD477" t="str">
            <v>Y</v>
          </cell>
          <cell r="BF477" t="str">
            <v>Y</v>
          </cell>
          <cell r="BG477"/>
          <cell r="BH477" t="str">
            <v>aryoder@ucsd.edu</v>
          </cell>
          <cell r="BJ477">
            <v>0</v>
          </cell>
          <cell r="BK477">
            <v>31610</v>
          </cell>
          <cell r="BL477">
            <v>69.550766283524908</v>
          </cell>
          <cell r="BM477">
            <v>29.807471264367816</v>
          </cell>
          <cell r="BO477"/>
        </row>
        <row r="478">
          <cell r="A478">
            <v>2021</v>
          </cell>
          <cell r="B478">
            <v>319</v>
          </cell>
          <cell r="C478" t="str">
            <v>Emergency Medicine</v>
          </cell>
          <cell r="D478" t="str">
            <v>NA</v>
          </cell>
          <cell r="F478" t="str">
            <v>Tam</v>
          </cell>
          <cell r="G478" t="str">
            <v>MSP</v>
          </cell>
          <cell r="H478" t="str">
            <v>Active</v>
          </cell>
          <cell r="I478">
            <v>10358678</v>
          </cell>
          <cell r="J478" t="e">
            <v>#N/A</v>
          </cell>
          <cell r="K478" t="str">
            <v>Lenz, Alexis</v>
          </cell>
          <cell r="L478" t="str">
            <v>Lenz</v>
          </cell>
          <cell r="M478" t="str">
            <v>Alexis</v>
          </cell>
          <cell r="N478">
            <v>44013</v>
          </cell>
          <cell r="O478">
            <v>44377</v>
          </cell>
          <cell r="P478" t="str">
            <v>0771</v>
          </cell>
          <cell r="Q478" t="str">
            <v>MSP</v>
          </cell>
          <cell r="R478">
            <v>40644799</v>
          </cell>
          <cell r="S478" t="e">
            <v>#REF!</v>
          </cell>
          <cell r="T478" t="str">
            <v/>
          </cell>
          <cell r="U478" t="str">
            <v>NA</v>
          </cell>
          <cell r="W478">
            <v>182490</v>
          </cell>
          <cell r="X478">
            <v>1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182490</v>
          </cell>
          <cell r="AD478">
            <v>78210</v>
          </cell>
          <cell r="AE478">
            <v>0</v>
          </cell>
          <cell r="AF478">
            <v>260700</v>
          </cell>
          <cell r="AG478">
            <v>260700</v>
          </cell>
          <cell r="AH478">
            <v>1</v>
          </cell>
          <cell r="AI478">
            <v>260700</v>
          </cell>
          <cell r="AJ478">
            <v>0</v>
          </cell>
          <cell r="AK478"/>
          <cell r="AL478"/>
          <cell r="AO478"/>
          <cell r="AP478"/>
          <cell r="AQ478"/>
          <cell r="AS478">
            <v>260700</v>
          </cell>
          <cell r="AT478">
            <v>43647</v>
          </cell>
          <cell r="AU478">
            <v>44377</v>
          </cell>
          <cell r="AV478" t="str">
            <v>MSP with PNZ and PSZ</v>
          </cell>
          <cell r="AW478">
            <v>43941</v>
          </cell>
          <cell r="AX478" t="str">
            <v>Tam, S.</v>
          </cell>
          <cell r="BC478" t="str">
            <v>ARC0273593 - (Salary decrease + PNZ)</v>
          </cell>
          <cell r="BD478" t="str">
            <v>D</v>
          </cell>
          <cell r="BF478" t="str">
            <v>Y</v>
          </cell>
          <cell r="BG478"/>
          <cell r="BH478" t="str">
            <v>alenz@ucsd.edu</v>
          </cell>
          <cell r="BJ478">
            <v>0</v>
          </cell>
          <cell r="BK478">
            <v>31920</v>
          </cell>
          <cell r="BL478">
            <v>87.399425287356323</v>
          </cell>
          <cell r="BM478">
            <v>37.456896551724135</v>
          </cell>
          <cell r="BO478"/>
        </row>
        <row r="479">
          <cell r="A479">
            <v>2021</v>
          </cell>
          <cell r="B479">
            <v>319</v>
          </cell>
          <cell r="C479" t="str">
            <v>Emergency Medicine</v>
          </cell>
          <cell r="D479" t="str">
            <v>NA</v>
          </cell>
          <cell r="E479" t="str">
            <v>311</v>
          </cell>
          <cell r="F479" t="str">
            <v>Tam</v>
          </cell>
          <cell r="G479" t="str">
            <v>MSP</v>
          </cell>
          <cell r="H479" t="str">
            <v>Active</v>
          </cell>
          <cell r="I479">
            <v>10359993</v>
          </cell>
          <cell r="J479" t="e">
            <v>#N/A</v>
          </cell>
          <cell r="K479" t="str">
            <v>Kline, Matthew</v>
          </cell>
          <cell r="L479" t="str">
            <v>Kline</v>
          </cell>
          <cell r="M479" t="str">
            <v>Matthew D</v>
          </cell>
          <cell r="N479">
            <v>44013</v>
          </cell>
          <cell r="O479">
            <v>44377</v>
          </cell>
          <cell r="P479" t="str">
            <v>0772</v>
          </cell>
          <cell r="Q479" t="str">
            <v>MSP</v>
          </cell>
          <cell r="R479">
            <v>40645624</v>
          </cell>
          <cell r="S479" t="e">
            <v>#REF!</v>
          </cell>
          <cell r="T479" t="str">
            <v/>
          </cell>
          <cell r="U479" t="str">
            <v>NA</v>
          </cell>
          <cell r="W479">
            <v>91900</v>
          </cell>
          <cell r="X479">
            <v>0.2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91900</v>
          </cell>
          <cell r="AD479">
            <v>0</v>
          </cell>
          <cell r="AE479">
            <v>0</v>
          </cell>
          <cell r="AF479">
            <v>91900</v>
          </cell>
          <cell r="AG479">
            <v>91900</v>
          </cell>
          <cell r="AH479">
            <v>0.2</v>
          </cell>
          <cell r="AI479">
            <v>18380</v>
          </cell>
          <cell r="AJ479">
            <v>0</v>
          </cell>
          <cell r="AK479"/>
          <cell r="AL479"/>
          <cell r="AO479"/>
          <cell r="AP479"/>
          <cell r="AQ479"/>
          <cell r="AS479">
            <v>18380</v>
          </cell>
          <cell r="AT479">
            <v>44013</v>
          </cell>
          <cell r="AU479">
            <v>44377</v>
          </cell>
          <cell r="AV479" t="str">
            <v>MSP without incentive</v>
          </cell>
          <cell r="AW479">
            <v>43933</v>
          </cell>
          <cell r="AX479" t="str">
            <v>Reyes, J.</v>
          </cell>
          <cell r="BC479" t="str">
            <v>ARC0273618</v>
          </cell>
          <cell r="BD479" t="str">
            <v>X</v>
          </cell>
          <cell r="BF479" t="str">
            <v>N</v>
          </cell>
          <cell r="BG479" t="str">
            <v>GME</v>
          </cell>
          <cell r="BH479" t="str">
            <v>m1kline@ucsd.edu</v>
          </cell>
          <cell r="BJ479">
            <v>1</v>
          </cell>
          <cell r="BK479">
            <v>31901</v>
          </cell>
          <cell r="BL479">
            <v>44.013409961685824</v>
          </cell>
          <cell r="BM479">
            <v>0</v>
          </cell>
          <cell r="BO479"/>
        </row>
        <row r="480">
          <cell r="A480">
            <v>2021</v>
          </cell>
          <cell r="B480">
            <v>319</v>
          </cell>
          <cell r="C480" t="str">
            <v>Emergency Medicine</v>
          </cell>
          <cell r="D480" t="str">
            <v>NA</v>
          </cell>
          <cell r="F480" t="str">
            <v>Tam</v>
          </cell>
          <cell r="G480" t="str">
            <v>MSP</v>
          </cell>
          <cell r="I480">
            <v>10360652</v>
          </cell>
          <cell r="J480" t="e">
            <v>#N/A</v>
          </cell>
          <cell r="K480" t="str">
            <v>Castellano, Tiffany</v>
          </cell>
          <cell r="L480" t="str">
            <v>Castellano</v>
          </cell>
          <cell r="M480" t="str">
            <v>Tiffany</v>
          </cell>
          <cell r="N480">
            <v>44013</v>
          </cell>
          <cell r="O480">
            <v>44377</v>
          </cell>
          <cell r="P480" t="str">
            <v>0772</v>
          </cell>
          <cell r="Q480" t="str">
            <v>MSP</v>
          </cell>
          <cell r="R480">
            <v>40728342</v>
          </cell>
          <cell r="S480" t="e">
            <v>#REF!</v>
          </cell>
          <cell r="T480" t="str">
            <v/>
          </cell>
          <cell r="U480" t="str">
            <v>NA</v>
          </cell>
          <cell r="W480">
            <v>116610</v>
          </cell>
          <cell r="X480">
            <v>0.2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116610</v>
          </cell>
          <cell r="AD480">
            <v>0</v>
          </cell>
          <cell r="AE480">
            <v>0</v>
          </cell>
          <cell r="AF480">
            <v>116610</v>
          </cell>
          <cell r="AG480">
            <v>116610</v>
          </cell>
          <cell r="AH480">
            <v>0.2</v>
          </cell>
          <cell r="AI480">
            <v>23322</v>
          </cell>
          <cell r="AJ480">
            <v>0</v>
          </cell>
          <cell r="AK480"/>
          <cell r="AL480"/>
          <cell r="AO480"/>
          <cell r="AP480"/>
          <cell r="AQ480"/>
          <cell r="AS480">
            <v>23322</v>
          </cell>
          <cell r="AT480">
            <v>44013</v>
          </cell>
          <cell r="AU480">
            <v>44377</v>
          </cell>
          <cell r="AV480" t="str">
            <v>MSP with PNZ only</v>
          </cell>
          <cell r="AW480">
            <v>44011</v>
          </cell>
          <cell r="AX480" t="str">
            <v>Tam, S.</v>
          </cell>
          <cell r="BC480" t="str">
            <v>ARC0281835</v>
          </cell>
          <cell r="BD480" t="str">
            <v>N</v>
          </cell>
          <cell r="BF480" t="str">
            <v>Y</v>
          </cell>
          <cell r="BG480" t="str">
            <v>GME</v>
          </cell>
          <cell r="BH480" t="str">
            <v>tmcastellano@ucsd.edu</v>
          </cell>
          <cell r="BJ480">
            <v>0</v>
          </cell>
          <cell r="BL480">
            <v>55.847701149425291</v>
          </cell>
          <cell r="BM480">
            <v>0</v>
          </cell>
          <cell r="BO480"/>
        </row>
        <row r="481">
          <cell r="A481">
            <v>2021</v>
          </cell>
          <cell r="B481">
            <v>319</v>
          </cell>
          <cell r="C481" t="str">
            <v>Emergency Medicine</v>
          </cell>
          <cell r="D481" t="str">
            <v>NA</v>
          </cell>
          <cell r="F481" t="str">
            <v>Tam</v>
          </cell>
          <cell r="G481" t="str">
            <v>MSP</v>
          </cell>
          <cell r="H481" t="str">
            <v>Active</v>
          </cell>
          <cell r="I481">
            <v>10360730</v>
          </cell>
          <cell r="J481" t="e">
            <v>#N/A</v>
          </cell>
          <cell r="K481" t="str">
            <v>Mandvi, Ammar</v>
          </cell>
          <cell r="L481" t="str">
            <v>Mandvi</v>
          </cell>
          <cell r="M481" t="str">
            <v>Ammar</v>
          </cell>
          <cell r="N481">
            <v>44075</v>
          </cell>
          <cell r="O481">
            <v>44377</v>
          </cell>
          <cell r="P481" t="str">
            <v>0772</v>
          </cell>
          <cell r="Q481" t="str">
            <v>MSP</v>
          </cell>
          <cell r="R481">
            <v>40749430</v>
          </cell>
          <cell r="S481" t="e">
            <v>#REF!</v>
          </cell>
          <cell r="T481" t="str">
            <v/>
          </cell>
          <cell r="U481" t="str">
            <v>NA</v>
          </cell>
          <cell r="W481">
            <v>97600</v>
          </cell>
          <cell r="X481">
            <v>0.2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97600</v>
          </cell>
          <cell r="AD481">
            <v>0</v>
          </cell>
          <cell r="AE481">
            <v>0</v>
          </cell>
          <cell r="AF481">
            <v>97600</v>
          </cell>
          <cell r="AG481">
            <v>97600</v>
          </cell>
          <cell r="AH481">
            <v>0.2</v>
          </cell>
          <cell r="AI481">
            <v>19520</v>
          </cell>
          <cell r="AJ481">
            <v>0</v>
          </cell>
          <cell r="AK481"/>
          <cell r="AL481"/>
          <cell r="AO481"/>
          <cell r="AP481"/>
          <cell r="AQ481"/>
          <cell r="AS481">
            <v>19520</v>
          </cell>
          <cell r="AT481">
            <v>44075</v>
          </cell>
          <cell r="AU481">
            <v>44377</v>
          </cell>
          <cell r="AV481" t="str">
            <v>MSP with PNZ only</v>
          </cell>
          <cell r="AW481">
            <v>44077</v>
          </cell>
          <cell r="AX481" t="str">
            <v>Tam, S.</v>
          </cell>
          <cell r="BC481" t="str">
            <v>ARC0289687</v>
          </cell>
          <cell r="BD481" t="str">
            <v>X</v>
          </cell>
          <cell r="BF481" t="str">
            <v>Y</v>
          </cell>
          <cell r="BG481" t="str">
            <v>GME</v>
          </cell>
          <cell r="BH481" t="str">
            <v>amandvi@ucsd.edu</v>
          </cell>
          <cell r="BJ481">
            <v>0</v>
          </cell>
          <cell r="BL481">
            <v>46.743295019157088</v>
          </cell>
          <cell r="BM481">
            <v>0</v>
          </cell>
          <cell r="BO481"/>
        </row>
        <row r="482">
          <cell r="A482">
            <v>2021</v>
          </cell>
          <cell r="B482">
            <v>319</v>
          </cell>
          <cell r="C482" t="str">
            <v>Emergency Medicine</v>
          </cell>
          <cell r="D482" t="str">
            <v>NA</v>
          </cell>
          <cell r="F482" t="str">
            <v>Tam</v>
          </cell>
          <cell r="G482" t="str">
            <v>MSP</v>
          </cell>
          <cell r="I482">
            <v>10360748</v>
          </cell>
          <cell r="J482" t="e">
            <v>#N/A</v>
          </cell>
          <cell r="K482" t="str">
            <v>Murchison, Charles</v>
          </cell>
          <cell r="L482" t="str">
            <v>Murchison</v>
          </cell>
          <cell r="M482" t="str">
            <v>Charles</v>
          </cell>
          <cell r="N482">
            <v>44013</v>
          </cell>
          <cell r="O482">
            <v>44377</v>
          </cell>
          <cell r="P482" t="str">
            <v>0772</v>
          </cell>
          <cell r="Q482" t="str">
            <v>MSP</v>
          </cell>
          <cell r="R482">
            <v>40714749</v>
          </cell>
          <cell r="S482" t="e">
            <v>#REF!</v>
          </cell>
          <cell r="T482" t="str">
            <v/>
          </cell>
          <cell r="U482" t="str">
            <v>NA</v>
          </cell>
          <cell r="W482">
            <v>116610</v>
          </cell>
          <cell r="X482">
            <v>0.2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116610</v>
          </cell>
          <cell r="AD482">
            <v>0</v>
          </cell>
          <cell r="AE482">
            <v>0</v>
          </cell>
          <cell r="AF482">
            <v>116610</v>
          </cell>
          <cell r="AG482">
            <v>116610</v>
          </cell>
          <cell r="AH482">
            <v>0.2</v>
          </cell>
          <cell r="AI482">
            <v>23322</v>
          </cell>
          <cell r="AJ482">
            <v>0</v>
          </cell>
          <cell r="AK482"/>
          <cell r="AL482"/>
          <cell r="AO482"/>
          <cell r="AP482"/>
          <cell r="AQ482"/>
          <cell r="AS482">
            <v>23322</v>
          </cell>
          <cell r="AT482">
            <v>44013</v>
          </cell>
          <cell r="AU482">
            <v>44377</v>
          </cell>
          <cell r="AV482" t="str">
            <v>MSP with PNZ and PSZ</v>
          </cell>
          <cell r="AW482">
            <v>43985</v>
          </cell>
          <cell r="AX482" t="str">
            <v>Tam, S.</v>
          </cell>
          <cell r="BC482" t="str">
            <v>ARC0281849</v>
          </cell>
          <cell r="BD482" t="str">
            <v>N</v>
          </cell>
          <cell r="BF482" t="str">
            <v>Y</v>
          </cell>
          <cell r="BG482" t="str">
            <v>Sub 2</v>
          </cell>
          <cell r="BH482" t="str">
            <v>clmurchison@ucsd.edu</v>
          </cell>
          <cell r="BJ482">
            <v>0</v>
          </cell>
          <cell r="BL482">
            <v>55.847701149425291</v>
          </cell>
          <cell r="BM482">
            <v>0</v>
          </cell>
          <cell r="BN482">
            <v>0</v>
          </cell>
          <cell r="BO482">
            <v>0</v>
          </cell>
        </row>
        <row r="483">
          <cell r="A483">
            <v>2021</v>
          </cell>
          <cell r="B483">
            <v>319</v>
          </cell>
          <cell r="C483" t="str">
            <v>Emergency Medicine</v>
          </cell>
          <cell r="D483" t="str">
            <v>NA</v>
          </cell>
          <cell r="F483" t="str">
            <v>Tam</v>
          </cell>
          <cell r="G483" t="str">
            <v>MSP</v>
          </cell>
          <cell r="H483" t="str">
            <v>Active</v>
          </cell>
          <cell r="I483">
            <v>10361030</v>
          </cell>
          <cell r="J483" t="e">
            <v>#N/A</v>
          </cell>
          <cell r="K483" t="str">
            <v>Pantcheva, Paolina</v>
          </cell>
          <cell r="L483" t="str">
            <v>Pantcheva</v>
          </cell>
          <cell r="M483" t="str">
            <v>Paolina</v>
          </cell>
          <cell r="N483">
            <v>44013</v>
          </cell>
          <cell r="O483">
            <v>44377</v>
          </cell>
          <cell r="P483" t="str">
            <v>0772</v>
          </cell>
          <cell r="Q483" t="str">
            <v>MSP</v>
          </cell>
          <cell r="R483">
            <v>40738092</v>
          </cell>
          <cell r="S483" t="e">
            <v>#REF!</v>
          </cell>
          <cell r="T483" t="str">
            <v/>
          </cell>
          <cell r="U483" t="str">
            <v>NA</v>
          </cell>
          <cell r="W483">
            <v>116610</v>
          </cell>
          <cell r="X483">
            <v>0.2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116610</v>
          </cell>
          <cell r="AD483">
            <v>0</v>
          </cell>
          <cell r="AE483">
            <v>0</v>
          </cell>
          <cell r="AF483">
            <v>116610</v>
          </cell>
          <cell r="AG483">
            <v>116610</v>
          </cell>
          <cell r="AH483">
            <v>0.2</v>
          </cell>
          <cell r="AI483">
            <v>23322</v>
          </cell>
          <cell r="AJ483">
            <v>0</v>
          </cell>
          <cell r="AK483"/>
          <cell r="AL483"/>
          <cell r="AO483"/>
          <cell r="AP483"/>
          <cell r="AQ483"/>
          <cell r="AS483">
            <v>23322</v>
          </cell>
          <cell r="AT483">
            <v>44013</v>
          </cell>
          <cell r="AU483">
            <v>44377</v>
          </cell>
          <cell r="AV483" t="str">
            <v>MSP with PNZ only</v>
          </cell>
          <cell r="AW483">
            <v>44032</v>
          </cell>
          <cell r="AX483" t="str">
            <v>Tam, S.</v>
          </cell>
          <cell r="BC483" t="str">
            <v>ACGME ARC0281851</v>
          </cell>
          <cell r="BD483" t="str">
            <v>X</v>
          </cell>
          <cell r="BF483" t="str">
            <v>Y</v>
          </cell>
          <cell r="BG483" t="str">
            <v>GME</v>
          </cell>
          <cell r="BH483" t="str">
            <v>ppantcheva@ucsd.edu</v>
          </cell>
          <cell r="BJ483">
            <v>0</v>
          </cell>
          <cell r="BL483">
            <v>55.847701149425291</v>
          </cell>
          <cell r="BM483">
            <v>0</v>
          </cell>
          <cell r="BO483"/>
        </row>
        <row r="484">
          <cell r="A484">
            <v>2021</v>
          </cell>
          <cell r="B484">
            <v>319</v>
          </cell>
          <cell r="C484" t="str">
            <v>Emergency Medicine</v>
          </cell>
          <cell r="D484" t="str">
            <v>NA</v>
          </cell>
          <cell r="F484" t="str">
            <v>Tam</v>
          </cell>
          <cell r="G484" t="str">
            <v>MSP</v>
          </cell>
          <cell r="H484" t="str">
            <v>Leave without Pay</v>
          </cell>
          <cell r="I484">
            <v>10362077</v>
          </cell>
          <cell r="J484" t="e">
            <v>#N/A</v>
          </cell>
          <cell r="K484" t="str">
            <v>SUBRAMONY, RACHNA</v>
          </cell>
          <cell r="L484" t="str">
            <v>SUBRAMONY</v>
          </cell>
          <cell r="M484" t="str">
            <v>RACHNA</v>
          </cell>
          <cell r="N484">
            <v>44013</v>
          </cell>
          <cell r="O484">
            <v>44377</v>
          </cell>
          <cell r="P484" t="str">
            <v>0771</v>
          </cell>
          <cell r="Q484" t="str">
            <v>MSP</v>
          </cell>
          <cell r="R484">
            <v>40660601</v>
          </cell>
          <cell r="S484" t="e">
            <v>#REF!</v>
          </cell>
          <cell r="T484" t="str">
            <v/>
          </cell>
          <cell r="U484" t="str">
            <v>NA</v>
          </cell>
          <cell r="W484">
            <v>124936</v>
          </cell>
          <cell r="X484">
            <v>1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124936</v>
          </cell>
          <cell r="AD484">
            <v>53544</v>
          </cell>
          <cell r="AE484">
            <v>0</v>
          </cell>
          <cell r="AF484">
            <v>178480</v>
          </cell>
          <cell r="AG484">
            <v>178480</v>
          </cell>
          <cell r="AH484">
            <v>1</v>
          </cell>
          <cell r="AI484">
            <v>178480</v>
          </cell>
          <cell r="AJ484">
            <v>0</v>
          </cell>
          <cell r="AK484"/>
          <cell r="AL484"/>
          <cell r="AO484"/>
          <cell r="AP484"/>
          <cell r="AQ484"/>
          <cell r="AS484">
            <v>178480</v>
          </cell>
          <cell r="AT484">
            <v>44013</v>
          </cell>
          <cell r="AU484">
            <v>44377</v>
          </cell>
          <cell r="AV484" t="str">
            <v>MSP with PNZ and PSZ</v>
          </cell>
          <cell r="AW484">
            <v>43941</v>
          </cell>
          <cell r="AX484" t="str">
            <v>Tam, S.</v>
          </cell>
          <cell r="BC484" t="str">
            <v>ARC0273456 - Grade C, change in TC/salary + PNZ (LWOP 8/9-9/6)</v>
          </cell>
          <cell r="BD484" t="str">
            <v>D</v>
          </cell>
          <cell r="BF484" t="str">
            <v>Y</v>
          </cell>
          <cell r="BG484"/>
          <cell r="BH484" t="str">
            <v>rsubramony@ucsd.edu</v>
          </cell>
          <cell r="BJ484">
            <v>0</v>
          </cell>
          <cell r="BK484">
            <v>31920</v>
          </cell>
          <cell r="BL484">
            <v>59.835249042145591</v>
          </cell>
          <cell r="BM484">
            <v>25.643678160919539</v>
          </cell>
          <cell r="BO484"/>
        </row>
        <row r="485">
          <cell r="A485">
            <v>2021</v>
          </cell>
          <cell r="B485">
            <v>319</v>
          </cell>
          <cell r="C485" t="str">
            <v>Emergency Medicine</v>
          </cell>
          <cell r="D485" t="str">
            <v>NA</v>
          </cell>
          <cell r="F485" t="str">
            <v>Tam</v>
          </cell>
          <cell r="G485" t="str">
            <v>MSP</v>
          </cell>
          <cell r="H485" t="str">
            <v>Inactive</v>
          </cell>
          <cell r="I485">
            <v>10362275</v>
          </cell>
          <cell r="J485" t="e">
            <v>#N/A</v>
          </cell>
          <cell r="K485" t="str">
            <v>Hutchison, Heidi</v>
          </cell>
          <cell r="L485" t="str">
            <v>Hutchison</v>
          </cell>
          <cell r="M485" t="str">
            <v>Heidi</v>
          </cell>
          <cell r="N485">
            <v>44078</v>
          </cell>
          <cell r="O485">
            <v>44377</v>
          </cell>
          <cell r="P485" t="str">
            <v>0772</v>
          </cell>
          <cell r="Q485" t="str">
            <v>MSP</v>
          </cell>
          <cell r="R485">
            <v>40750479</v>
          </cell>
          <cell r="S485" t="e">
            <v>#REF!</v>
          </cell>
          <cell r="T485" t="str">
            <v/>
          </cell>
          <cell r="U485" t="str">
            <v>NA</v>
          </cell>
          <cell r="W485">
            <v>116610</v>
          </cell>
          <cell r="X485">
            <v>0.2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116610</v>
          </cell>
          <cell r="AD485">
            <v>0</v>
          </cell>
          <cell r="AE485">
            <v>0</v>
          </cell>
          <cell r="AF485">
            <v>116610</v>
          </cell>
          <cell r="AG485">
            <v>116610</v>
          </cell>
          <cell r="AH485">
            <v>0.2</v>
          </cell>
          <cell r="AI485">
            <v>23322</v>
          </cell>
          <cell r="AJ485">
            <v>0</v>
          </cell>
          <cell r="AK485"/>
          <cell r="AL485"/>
          <cell r="AO485"/>
          <cell r="AP485"/>
          <cell r="AQ485"/>
          <cell r="AS485">
            <v>23322</v>
          </cell>
          <cell r="AT485">
            <v>44078</v>
          </cell>
          <cell r="AU485">
            <v>44377</v>
          </cell>
          <cell r="AV485" t="str">
            <v>MSP with PNZ only</v>
          </cell>
          <cell r="AW485">
            <v>44077</v>
          </cell>
          <cell r="AX485" t="str">
            <v>Tam, S.</v>
          </cell>
          <cell r="BC485" t="str">
            <v>ARC0281840</v>
          </cell>
          <cell r="BD485" t="str">
            <v>X</v>
          </cell>
          <cell r="BF485" t="str">
            <v>Y</v>
          </cell>
          <cell r="BG485" t="str">
            <v>GME</v>
          </cell>
          <cell r="BH485" t="str">
            <v>hhutchison@ucsd.edu</v>
          </cell>
          <cell r="BJ485">
            <v>0</v>
          </cell>
          <cell r="BL485">
            <v>55.847701149425291</v>
          </cell>
          <cell r="BM485">
            <v>0</v>
          </cell>
          <cell r="BO485"/>
        </row>
        <row r="486">
          <cell r="A486">
            <v>2021</v>
          </cell>
          <cell r="B486">
            <v>319</v>
          </cell>
          <cell r="C486" t="str">
            <v>Emergency Medicine</v>
          </cell>
          <cell r="D486" t="str">
            <v>NA</v>
          </cell>
          <cell r="F486" t="str">
            <v>Tam</v>
          </cell>
          <cell r="G486" t="str">
            <v>MSP</v>
          </cell>
          <cell r="I486">
            <v>10362279</v>
          </cell>
          <cell r="J486" t="e">
            <v>#N/A</v>
          </cell>
          <cell r="K486" t="str">
            <v>Winkler, Garret</v>
          </cell>
          <cell r="L486" t="str">
            <v>Winkler</v>
          </cell>
          <cell r="M486" t="str">
            <v>Garret</v>
          </cell>
          <cell r="N486">
            <v>44013</v>
          </cell>
          <cell r="O486">
            <v>44377</v>
          </cell>
          <cell r="P486" t="str">
            <v>0772</v>
          </cell>
          <cell r="Q486" t="str">
            <v>MSP</v>
          </cell>
          <cell r="R486">
            <v>40715268</v>
          </cell>
          <cell r="S486" t="e">
            <v>#REF!</v>
          </cell>
          <cell r="T486" t="str">
            <v/>
          </cell>
          <cell r="U486" t="str">
            <v>NA</v>
          </cell>
          <cell r="W486">
            <v>116610</v>
          </cell>
          <cell r="X486">
            <v>0.2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116610</v>
          </cell>
          <cell r="AD486">
            <v>0</v>
          </cell>
          <cell r="AE486">
            <v>0</v>
          </cell>
          <cell r="AF486">
            <v>116610</v>
          </cell>
          <cell r="AG486">
            <v>116610</v>
          </cell>
          <cell r="AH486">
            <v>0.2</v>
          </cell>
          <cell r="AI486">
            <v>23322</v>
          </cell>
          <cell r="AJ486">
            <v>0</v>
          </cell>
          <cell r="AK486"/>
          <cell r="AL486"/>
          <cell r="AO486"/>
          <cell r="AP486"/>
          <cell r="AQ486"/>
          <cell r="AS486">
            <v>23322</v>
          </cell>
          <cell r="AT486">
            <v>44013</v>
          </cell>
          <cell r="AU486">
            <v>44377</v>
          </cell>
          <cell r="AV486" t="str">
            <v>MSP with PNZ only</v>
          </cell>
          <cell r="AW486">
            <v>43984</v>
          </cell>
          <cell r="AX486" t="str">
            <v>Tam, S.</v>
          </cell>
          <cell r="BC486" t="str">
            <v>ARC0281856</v>
          </cell>
          <cell r="BD486" t="str">
            <v>N</v>
          </cell>
          <cell r="BF486" t="str">
            <v>Y</v>
          </cell>
          <cell r="BG486" t="str">
            <v>GME</v>
          </cell>
          <cell r="BH486" t="str">
            <v>gawinkler@ucsd.edu</v>
          </cell>
          <cell r="BJ486">
            <v>0</v>
          </cell>
          <cell r="BL486">
            <v>55.847701149425291</v>
          </cell>
          <cell r="BM486">
            <v>0</v>
          </cell>
          <cell r="BO486"/>
        </row>
        <row r="487">
          <cell r="A487">
            <v>2021</v>
          </cell>
          <cell r="B487">
            <v>319</v>
          </cell>
          <cell r="C487" t="str">
            <v>Emergency Medicine</v>
          </cell>
          <cell r="D487" t="str">
            <v>NA</v>
          </cell>
          <cell r="F487" t="str">
            <v>Tam</v>
          </cell>
          <cell r="G487" t="str">
            <v>MSP</v>
          </cell>
          <cell r="I487">
            <v>10362342</v>
          </cell>
          <cell r="J487" t="e">
            <v>#N/A</v>
          </cell>
          <cell r="K487" t="str">
            <v>Pineda, Miguel</v>
          </cell>
          <cell r="L487" t="str">
            <v>Pineda</v>
          </cell>
          <cell r="M487" t="str">
            <v>Miguel</v>
          </cell>
          <cell r="N487">
            <v>44013</v>
          </cell>
          <cell r="O487">
            <v>44377</v>
          </cell>
          <cell r="P487" t="str">
            <v>0772</v>
          </cell>
          <cell r="Q487" t="str">
            <v>MSP</v>
          </cell>
          <cell r="R487">
            <v>40717588</v>
          </cell>
          <cell r="S487" t="e">
            <v>#REF!</v>
          </cell>
          <cell r="T487" t="str">
            <v/>
          </cell>
          <cell r="U487" t="str">
            <v>NA</v>
          </cell>
          <cell r="W487">
            <v>116610</v>
          </cell>
          <cell r="X487">
            <v>0.2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116610</v>
          </cell>
          <cell r="AD487">
            <v>0</v>
          </cell>
          <cell r="AE487">
            <v>0</v>
          </cell>
          <cell r="AF487">
            <v>116610</v>
          </cell>
          <cell r="AG487">
            <v>116610</v>
          </cell>
          <cell r="AH487">
            <v>0.2</v>
          </cell>
          <cell r="AI487">
            <v>23322</v>
          </cell>
          <cell r="AJ487">
            <v>0</v>
          </cell>
          <cell r="AK487"/>
          <cell r="AL487"/>
          <cell r="AO487"/>
          <cell r="AP487"/>
          <cell r="AQ487"/>
          <cell r="AS487">
            <v>23322</v>
          </cell>
          <cell r="AT487">
            <v>44013</v>
          </cell>
          <cell r="AU487">
            <v>44377</v>
          </cell>
          <cell r="AV487" t="str">
            <v>MSP with PNZ and PSZ</v>
          </cell>
          <cell r="AW487">
            <v>43994</v>
          </cell>
          <cell r="AX487" t="str">
            <v>Tam, S.</v>
          </cell>
          <cell r="BC487" t="str">
            <v>ARC0281853 - revised to add PSZ</v>
          </cell>
          <cell r="BD487" t="str">
            <v>N</v>
          </cell>
          <cell r="BF487" t="str">
            <v>Y</v>
          </cell>
          <cell r="BG487" t="str">
            <v>Sub 2</v>
          </cell>
          <cell r="BH487" t="str">
            <v>mpineda@ucsd.edu</v>
          </cell>
          <cell r="BJ487">
            <v>0</v>
          </cell>
          <cell r="BL487">
            <v>55.847701149425291</v>
          </cell>
          <cell r="BM487">
            <v>0</v>
          </cell>
          <cell r="BN487">
            <v>0</v>
          </cell>
          <cell r="BO487">
            <v>0</v>
          </cell>
        </row>
        <row r="488">
          <cell r="A488">
            <v>2021</v>
          </cell>
          <cell r="B488">
            <v>319</v>
          </cell>
          <cell r="C488" t="str">
            <v>Emergency Medicine</v>
          </cell>
          <cell r="D488" t="str">
            <v>NA</v>
          </cell>
          <cell r="F488" t="str">
            <v>Tam</v>
          </cell>
          <cell r="G488" t="str">
            <v>MSP</v>
          </cell>
          <cell r="H488" t="str">
            <v>Active</v>
          </cell>
          <cell r="I488">
            <v>10362577</v>
          </cell>
          <cell r="J488" t="e">
            <v>#N/A</v>
          </cell>
          <cell r="K488" t="str">
            <v>SRIHARI, PRIYA</v>
          </cell>
          <cell r="L488" t="str">
            <v>SRIHARI</v>
          </cell>
          <cell r="M488" t="str">
            <v>PRIYA</v>
          </cell>
          <cell r="N488">
            <v>44013</v>
          </cell>
          <cell r="O488">
            <v>44377</v>
          </cell>
          <cell r="P488" t="str">
            <v>0772</v>
          </cell>
          <cell r="Q488" t="str">
            <v>MSP</v>
          </cell>
          <cell r="R488">
            <v>40659958</v>
          </cell>
          <cell r="S488" t="e">
            <v>#REF!</v>
          </cell>
          <cell r="T488" t="str">
            <v/>
          </cell>
          <cell r="U488" t="str">
            <v>NA</v>
          </cell>
          <cell r="W488">
            <v>116610</v>
          </cell>
          <cell r="X488">
            <v>0.2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116610</v>
          </cell>
          <cell r="AD488">
            <v>0</v>
          </cell>
          <cell r="AE488">
            <v>0</v>
          </cell>
          <cell r="AF488">
            <v>116610</v>
          </cell>
          <cell r="AG488">
            <v>116610</v>
          </cell>
          <cell r="AH488">
            <v>0.2</v>
          </cell>
          <cell r="AI488">
            <v>23322</v>
          </cell>
          <cell r="AJ488">
            <v>0</v>
          </cell>
          <cell r="AK488"/>
          <cell r="AL488"/>
          <cell r="AO488"/>
          <cell r="AP488"/>
          <cell r="AQ488"/>
          <cell r="AS488">
            <v>23322</v>
          </cell>
          <cell r="AT488">
            <v>44013</v>
          </cell>
          <cell r="AU488">
            <v>44377</v>
          </cell>
          <cell r="AV488" t="str">
            <v>MSP with PNZ only</v>
          </cell>
          <cell r="AW488">
            <v>43941</v>
          </cell>
          <cell r="AY488" t="str">
            <v>Tam, S.</v>
          </cell>
          <cell r="BC488" t="str">
            <v>ARC0273244</v>
          </cell>
          <cell r="BD488" t="str">
            <v>X</v>
          </cell>
          <cell r="BF488" t="str">
            <v>Y</v>
          </cell>
          <cell r="BG488" t="str">
            <v>GME</v>
          </cell>
          <cell r="BH488" t="str">
            <v>p1srihari@ucsd.edu</v>
          </cell>
          <cell r="BJ488">
            <v>0</v>
          </cell>
          <cell r="BK488">
            <v>31901</v>
          </cell>
          <cell r="BL488">
            <v>55.847701149425291</v>
          </cell>
          <cell r="BM488">
            <v>0</v>
          </cell>
          <cell r="BO488"/>
        </row>
        <row r="489">
          <cell r="A489">
            <v>2021</v>
          </cell>
          <cell r="B489">
            <v>319</v>
          </cell>
          <cell r="C489" t="str">
            <v>Emergency Medicine</v>
          </cell>
          <cell r="D489" t="str">
            <v>NA</v>
          </cell>
          <cell r="F489" t="str">
            <v>Tam</v>
          </cell>
          <cell r="G489" t="str">
            <v>MSP</v>
          </cell>
          <cell r="H489" t="str">
            <v>Active</v>
          </cell>
          <cell r="I489">
            <v>10362674</v>
          </cell>
          <cell r="J489" t="e">
            <v>#N/A</v>
          </cell>
          <cell r="K489" t="str">
            <v>Lafree, Andrew</v>
          </cell>
          <cell r="L489" t="str">
            <v>Lafree</v>
          </cell>
          <cell r="M489" t="str">
            <v>Andrew</v>
          </cell>
          <cell r="N489">
            <v>44013</v>
          </cell>
          <cell r="O489">
            <v>44377</v>
          </cell>
          <cell r="P489" t="str">
            <v>0770</v>
          </cell>
          <cell r="Q489" t="str">
            <v>MSP</v>
          </cell>
          <cell r="R489">
            <v>40662369</v>
          </cell>
          <cell r="S489" t="e">
            <v>#REF!</v>
          </cell>
          <cell r="T489" t="str">
            <v/>
          </cell>
          <cell r="U489" t="str">
            <v>NA</v>
          </cell>
          <cell r="W489">
            <v>204042</v>
          </cell>
          <cell r="X489">
            <v>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204042</v>
          </cell>
          <cell r="AD489">
            <v>87446</v>
          </cell>
          <cell r="AE489">
            <v>0</v>
          </cell>
          <cell r="AF489">
            <v>291488</v>
          </cell>
          <cell r="AG489">
            <v>291488</v>
          </cell>
          <cell r="AH489">
            <v>1</v>
          </cell>
          <cell r="AI489">
            <v>291488</v>
          </cell>
          <cell r="AJ489">
            <v>0</v>
          </cell>
          <cell r="AK489"/>
          <cell r="AL489"/>
          <cell r="AO489"/>
          <cell r="AP489"/>
          <cell r="AQ489"/>
          <cell r="AS489">
            <v>291488</v>
          </cell>
          <cell r="AT489">
            <v>43647</v>
          </cell>
          <cell r="AU489">
            <v>44377</v>
          </cell>
          <cell r="AV489" t="str">
            <v>MSP with PNZ and PSZ</v>
          </cell>
          <cell r="AW489">
            <v>43941</v>
          </cell>
          <cell r="AX489" t="str">
            <v>Tam, S.</v>
          </cell>
          <cell r="BC489" t="str">
            <v>ARC0273595 - (salary decrease)</v>
          </cell>
          <cell r="BD489" t="str">
            <v>D</v>
          </cell>
          <cell r="BF489" t="str">
            <v>Y</v>
          </cell>
          <cell r="BG489"/>
          <cell r="BH489" t="str">
            <v>alafree@ucsd.edu</v>
          </cell>
          <cell r="BJ489">
            <v>0</v>
          </cell>
          <cell r="BK489">
            <v>31901</v>
          </cell>
          <cell r="BL489">
            <v>97.72126436781609</v>
          </cell>
          <cell r="BM489">
            <v>41.880268199233718</v>
          </cell>
          <cell r="BO489"/>
        </row>
        <row r="490">
          <cell r="A490">
            <v>2021</v>
          </cell>
          <cell r="B490">
            <v>319</v>
          </cell>
          <cell r="C490" t="str">
            <v>Emergency Medicine</v>
          </cell>
          <cell r="D490" t="str">
            <v>NA</v>
          </cell>
          <cell r="F490" t="str">
            <v>Tam</v>
          </cell>
          <cell r="G490" t="str">
            <v>MSP</v>
          </cell>
          <cell r="H490" t="str">
            <v>Active</v>
          </cell>
          <cell r="I490">
            <v>10364198</v>
          </cell>
          <cell r="J490" t="e">
            <v>#N/A</v>
          </cell>
          <cell r="K490" t="str">
            <v>Pelucio, Maria Tereza</v>
          </cell>
          <cell r="L490" t="str">
            <v>Pelucio</v>
          </cell>
          <cell r="M490" t="str">
            <v>Maria Tereza</v>
          </cell>
          <cell r="N490">
            <v>44013</v>
          </cell>
          <cell r="O490">
            <v>44377</v>
          </cell>
          <cell r="P490" t="str">
            <v>0770</v>
          </cell>
          <cell r="Q490" t="str">
            <v>MSP</v>
          </cell>
          <cell r="R490">
            <v>40657395</v>
          </cell>
          <cell r="S490" t="e">
            <v>#REF!</v>
          </cell>
          <cell r="T490" t="str">
            <v/>
          </cell>
          <cell r="U490" t="str">
            <v>NA</v>
          </cell>
          <cell r="W490">
            <v>143500</v>
          </cell>
          <cell r="X490">
            <v>0.5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143500</v>
          </cell>
          <cell r="AD490">
            <v>16300</v>
          </cell>
          <cell r="AE490">
            <v>0</v>
          </cell>
          <cell r="AF490">
            <v>159800</v>
          </cell>
          <cell r="AG490">
            <v>159800</v>
          </cell>
          <cell r="AH490">
            <v>0.5</v>
          </cell>
          <cell r="AI490">
            <v>79900</v>
          </cell>
          <cell r="AJ490">
            <v>0</v>
          </cell>
          <cell r="AK490">
            <v>43739</v>
          </cell>
          <cell r="AL490">
            <v>65381</v>
          </cell>
          <cell r="AM490" t="str">
            <v>00/01</v>
          </cell>
          <cell r="AN490">
            <v>3</v>
          </cell>
          <cell r="AO490">
            <v>39316.129999999997</v>
          </cell>
          <cell r="AP490">
            <v>49351.88</v>
          </cell>
          <cell r="AQ490">
            <v>88668</v>
          </cell>
          <cell r="AS490">
            <v>168568</v>
          </cell>
          <cell r="AT490">
            <v>43647</v>
          </cell>
          <cell r="AU490">
            <v>44377</v>
          </cell>
          <cell r="AV490" t="str">
            <v>MSP with PNZ and PSZ</v>
          </cell>
          <cell r="AW490">
            <v>43941</v>
          </cell>
          <cell r="AX490" t="str">
            <v>Tam, S.</v>
          </cell>
          <cell r="BC490" t="str">
            <v>ARC0273408 - (changed salary + PNZ)</v>
          </cell>
          <cell r="BD490" t="str">
            <v>X</v>
          </cell>
          <cell r="BF490" t="str">
            <v>Y</v>
          </cell>
          <cell r="BG490"/>
          <cell r="BH490" t="str">
            <v>mpelucio@ucsd.edu</v>
          </cell>
          <cell r="BJ490">
            <v>0</v>
          </cell>
          <cell r="BK490">
            <v>31920</v>
          </cell>
          <cell r="BL490">
            <v>68.726053639846739</v>
          </cell>
          <cell r="BM490">
            <v>7.8065134099616857</v>
          </cell>
          <cell r="BO490"/>
        </row>
        <row r="491">
          <cell r="A491">
            <v>2021</v>
          </cell>
          <cell r="B491">
            <v>319</v>
          </cell>
          <cell r="C491" t="str">
            <v>Emergency Medicine</v>
          </cell>
          <cell r="D491" t="str">
            <v>NA</v>
          </cell>
          <cell r="F491" t="str">
            <v>Tam</v>
          </cell>
          <cell r="G491" t="str">
            <v>MSP</v>
          </cell>
          <cell r="H491" t="str">
            <v>Active</v>
          </cell>
          <cell r="I491">
            <v>10364303</v>
          </cell>
          <cell r="J491" t="e">
            <v>#N/A</v>
          </cell>
          <cell r="K491" t="str">
            <v>Sapiro, Elaine</v>
          </cell>
          <cell r="L491" t="str">
            <v>Sapiro</v>
          </cell>
          <cell r="M491" t="str">
            <v>Elaine</v>
          </cell>
          <cell r="N491">
            <v>44013</v>
          </cell>
          <cell r="O491">
            <v>44377</v>
          </cell>
          <cell r="P491" t="str">
            <v>0772</v>
          </cell>
          <cell r="Q491" t="str">
            <v>MSP</v>
          </cell>
          <cell r="R491">
            <v>40658806</v>
          </cell>
          <cell r="S491" t="e">
            <v>#REF!</v>
          </cell>
          <cell r="T491" t="str">
            <v/>
          </cell>
          <cell r="U491" t="str">
            <v>NA</v>
          </cell>
          <cell r="W491">
            <v>105255</v>
          </cell>
          <cell r="X491">
            <v>1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105255</v>
          </cell>
          <cell r="AD491">
            <v>45109</v>
          </cell>
          <cell r="AE491">
            <v>0</v>
          </cell>
          <cell r="AF491">
            <v>150364</v>
          </cell>
          <cell r="AG491">
            <v>150364</v>
          </cell>
          <cell r="AH491">
            <v>1</v>
          </cell>
          <cell r="AI491">
            <v>150364</v>
          </cell>
          <cell r="AJ491">
            <v>0</v>
          </cell>
          <cell r="AK491"/>
          <cell r="AL491"/>
          <cell r="AO491"/>
          <cell r="AP491"/>
          <cell r="AQ491"/>
          <cell r="AS491">
            <v>150364</v>
          </cell>
          <cell r="AT491">
            <v>44013</v>
          </cell>
          <cell r="AU491">
            <v>44377</v>
          </cell>
          <cell r="AV491" t="str">
            <v>MSP with PNZ and PSZ</v>
          </cell>
          <cell r="AW491">
            <v>43941</v>
          </cell>
          <cell r="BC491" t="str">
            <v>ARC0273398 - Pending PayPath actions from CT</v>
          </cell>
          <cell r="BD491" t="str">
            <v>D</v>
          </cell>
          <cell r="BF491" t="str">
            <v>Y</v>
          </cell>
          <cell r="BG491"/>
          <cell r="BH491" t="str">
            <v>esapiro@ucsd.edu</v>
          </cell>
          <cell r="BJ491">
            <v>0</v>
          </cell>
          <cell r="BK491">
            <v>31901</v>
          </cell>
          <cell r="BL491">
            <v>50.40948275862069</v>
          </cell>
          <cell r="BM491">
            <v>21.603927203065133</v>
          </cell>
          <cell r="BO491"/>
        </row>
        <row r="492">
          <cell r="A492">
            <v>2021</v>
          </cell>
          <cell r="B492">
            <v>319</v>
          </cell>
          <cell r="C492" t="str">
            <v>Emergency Medicine</v>
          </cell>
          <cell r="D492" t="str">
            <v>NA</v>
          </cell>
          <cell r="F492" t="str">
            <v>Tam</v>
          </cell>
          <cell r="G492" t="str">
            <v>MSP</v>
          </cell>
          <cell r="H492" t="str">
            <v>Active</v>
          </cell>
          <cell r="I492">
            <v>10365811</v>
          </cell>
          <cell r="J492" t="e">
            <v>#N/A</v>
          </cell>
          <cell r="K492" t="str">
            <v>Nadolski, Adam Michael</v>
          </cell>
          <cell r="L492" t="str">
            <v>Nadolski</v>
          </cell>
          <cell r="M492" t="str">
            <v>Adam M</v>
          </cell>
          <cell r="N492">
            <v>44013</v>
          </cell>
          <cell r="O492">
            <v>44377</v>
          </cell>
          <cell r="P492" t="str">
            <v>0772</v>
          </cell>
          <cell r="Q492" t="str">
            <v>MSP</v>
          </cell>
          <cell r="R492">
            <v>40657992</v>
          </cell>
          <cell r="S492" t="e">
            <v>#REF!</v>
          </cell>
          <cell r="T492" t="str">
            <v/>
          </cell>
          <cell r="U492" t="str">
            <v>NA</v>
          </cell>
          <cell r="W492">
            <v>97600</v>
          </cell>
          <cell r="X492">
            <v>1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97600</v>
          </cell>
          <cell r="AD492">
            <v>37800</v>
          </cell>
          <cell r="AE492">
            <v>0</v>
          </cell>
          <cell r="AF492">
            <v>135400</v>
          </cell>
          <cell r="AG492">
            <v>135400</v>
          </cell>
          <cell r="AH492">
            <v>1</v>
          </cell>
          <cell r="AI492">
            <v>135400</v>
          </cell>
          <cell r="AJ492">
            <v>0</v>
          </cell>
          <cell r="AK492"/>
          <cell r="AL492"/>
          <cell r="AO492"/>
          <cell r="AP492"/>
          <cell r="AQ492"/>
          <cell r="AS492">
            <v>135400</v>
          </cell>
          <cell r="AT492">
            <v>43647</v>
          </cell>
          <cell r="AU492">
            <v>44377</v>
          </cell>
          <cell r="AV492" t="str">
            <v>MSP with PNZ and PSZ</v>
          </cell>
          <cell r="AW492">
            <v>43942</v>
          </cell>
          <cell r="AX492" t="str">
            <v>Tam, S.</v>
          </cell>
          <cell r="BC492" t="str">
            <v>ARC0273432 - (decrease in salary)</v>
          </cell>
          <cell r="BD492" t="str">
            <v>X</v>
          </cell>
          <cell r="BF492" t="str">
            <v>Y</v>
          </cell>
          <cell r="BG492"/>
          <cell r="BH492" t="str">
            <v>amnadolski@ucsd.edu</v>
          </cell>
          <cell r="BJ492">
            <v>0</v>
          </cell>
          <cell r="BK492">
            <v>31920</v>
          </cell>
          <cell r="BL492">
            <v>46.743295019157088</v>
          </cell>
          <cell r="BM492">
            <v>18.103448275862068</v>
          </cell>
          <cell r="BO492"/>
        </row>
        <row r="493">
          <cell r="A493">
            <v>2021</v>
          </cell>
          <cell r="B493">
            <v>319</v>
          </cell>
          <cell r="C493" t="str">
            <v>Emergency Medicine</v>
          </cell>
          <cell r="D493" t="str">
            <v>NA</v>
          </cell>
          <cell r="F493" t="str">
            <v>Tam</v>
          </cell>
          <cell r="G493" t="str">
            <v>MSP</v>
          </cell>
          <cell r="H493" t="str">
            <v>Active</v>
          </cell>
          <cell r="I493">
            <v>10365914</v>
          </cell>
          <cell r="J493" t="e">
            <v>#N/A</v>
          </cell>
          <cell r="K493" t="str">
            <v>Shishlov, Kirill</v>
          </cell>
          <cell r="L493" t="str">
            <v>Shishlov</v>
          </cell>
          <cell r="M493" t="str">
            <v>Kirill</v>
          </cell>
          <cell r="N493">
            <v>44013</v>
          </cell>
          <cell r="O493">
            <v>44377</v>
          </cell>
          <cell r="P493" t="str">
            <v>0770</v>
          </cell>
          <cell r="Q493" t="str">
            <v>MSP</v>
          </cell>
          <cell r="R493">
            <v>40659427</v>
          </cell>
          <cell r="S493" t="e">
            <v>#REF!</v>
          </cell>
          <cell r="T493" t="str">
            <v/>
          </cell>
          <cell r="U493" t="str">
            <v>NA</v>
          </cell>
          <cell r="W493">
            <v>164710</v>
          </cell>
          <cell r="X493">
            <v>1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164710</v>
          </cell>
          <cell r="AD493">
            <v>70590</v>
          </cell>
          <cell r="AE493">
            <v>0</v>
          </cell>
          <cell r="AF493">
            <v>235300</v>
          </cell>
          <cell r="AG493">
            <v>235300</v>
          </cell>
          <cell r="AH493">
            <v>1</v>
          </cell>
          <cell r="AI493">
            <v>235300</v>
          </cell>
          <cell r="AJ493">
            <v>0</v>
          </cell>
          <cell r="AK493"/>
          <cell r="AL493"/>
          <cell r="AO493"/>
          <cell r="AP493"/>
          <cell r="AQ493"/>
          <cell r="AS493">
            <v>235300</v>
          </cell>
          <cell r="AT493">
            <v>44013</v>
          </cell>
          <cell r="AU493">
            <v>44377</v>
          </cell>
          <cell r="AV493" t="str">
            <v>MSP with PNZ and PSZ</v>
          </cell>
          <cell r="AW493">
            <v>43942</v>
          </cell>
          <cell r="AX493" t="str">
            <v>Tam, S.</v>
          </cell>
          <cell r="BC493" t="str">
            <v>ARC0273464 - Grade D - Salary Decrease + PNZ</v>
          </cell>
          <cell r="BD493" t="str">
            <v>D</v>
          </cell>
          <cell r="BF493" t="str">
            <v>Y</v>
          </cell>
          <cell r="BG493"/>
          <cell r="BH493" t="str">
            <v>kshishlov@ucsd.edu</v>
          </cell>
          <cell r="BJ493">
            <v>0</v>
          </cell>
          <cell r="BK493">
            <v>31901</v>
          </cell>
          <cell r="BL493">
            <v>78.884099616858236</v>
          </cell>
          <cell r="BM493">
            <v>33.807471264367813</v>
          </cell>
          <cell r="BO493"/>
        </row>
        <row r="494">
          <cell r="A494">
            <v>2021</v>
          </cell>
          <cell r="B494">
            <v>319</v>
          </cell>
          <cell r="C494" t="str">
            <v>Emergency Medicine</v>
          </cell>
          <cell r="D494" t="str">
            <v>NA</v>
          </cell>
          <cell r="F494" t="str">
            <v>Tam</v>
          </cell>
          <cell r="G494" t="str">
            <v>MSP</v>
          </cell>
          <cell r="H494" t="str">
            <v>Active</v>
          </cell>
          <cell r="I494">
            <v>10366711</v>
          </cell>
          <cell r="J494" t="e">
            <v>#N/A</v>
          </cell>
          <cell r="K494" t="str">
            <v>SMYRES, CAMERON SCOTT</v>
          </cell>
          <cell r="L494" t="str">
            <v>SMYRES</v>
          </cell>
          <cell r="M494" t="str">
            <v>CAMERON</v>
          </cell>
          <cell r="N494">
            <v>44013</v>
          </cell>
          <cell r="O494">
            <v>44377</v>
          </cell>
          <cell r="P494" t="str">
            <v>0771</v>
          </cell>
          <cell r="Q494" t="str">
            <v>MSP</v>
          </cell>
          <cell r="R494">
            <v>40659717</v>
          </cell>
          <cell r="S494" t="e">
            <v>#REF!</v>
          </cell>
          <cell r="T494" t="str">
            <v/>
          </cell>
          <cell r="U494" t="str">
            <v>NA</v>
          </cell>
          <cell r="W494">
            <v>181642</v>
          </cell>
          <cell r="X494">
            <v>1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181642</v>
          </cell>
          <cell r="AD494">
            <v>77846</v>
          </cell>
          <cell r="AE494">
            <v>0</v>
          </cell>
          <cell r="AF494">
            <v>259488</v>
          </cell>
          <cell r="AG494">
            <v>259488</v>
          </cell>
          <cell r="AH494">
            <v>1</v>
          </cell>
          <cell r="AI494">
            <v>259488</v>
          </cell>
          <cell r="AJ494">
            <v>0</v>
          </cell>
          <cell r="AK494"/>
          <cell r="AL494"/>
          <cell r="AO494"/>
          <cell r="AP494"/>
          <cell r="AQ494"/>
          <cell r="AS494">
            <v>259488</v>
          </cell>
          <cell r="AT494">
            <v>44013</v>
          </cell>
          <cell r="AU494">
            <v>44377</v>
          </cell>
          <cell r="AV494" t="str">
            <v>MSP with PNZ and PSZ</v>
          </cell>
          <cell r="AW494">
            <v>43941</v>
          </cell>
          <cell r="AX494" t="str">
            <v>Tam, S.</v>
          </cell>
          <cell r="BC494" t="str">
            <v>ARC0273590 - decrease in salary + PNZ</v>
          </cell>
          <cell r="BD494" t="str">
            <v>X</v>
          </cell>
          <cell r="BF494" t="str">
            <v>Y</v>
          </cell>
          <cell r="BG494"/>
          <cell r="BH494" t="str">
            <v>csmyres@ucsd.edu</v>
          </cell>
          <cell r="BJ494">
            <v>0</v>
          </cell>
          <cell r="BK494">
            <v>31920</v>
          </cell>
          <cell r="BL494">
            <v>86.993295019157088</v>
          </cell>
          <cell r="BM494">
            <v>37.282567049808428</v>
          </cell>
          <cell r="BO494"/>
        </row>
        <row r="495">
          <cell r="A495">
            <v>2021</v>
          </cell>
          <cell r="B495">
            <v>319</v>
          </cell>
          <cell r="C495" t="str">
            <v>Emergency Medicine</v>
          </cell>
          <cell r="D495" t="str">
            <v>NA</v>
          </cell>
          <cell r="F495" t="str">
            <v>Tam</v>
          </cell>
          <cell r="G495" t="str">
            <v>MSP</v>
          </cell>
          <cell r="H495" t="str">
            <v>Active</v>
          </cell>
          <cell r="I495">
            <v>10366722</v>
          </cell>
          <cell r="J495" t="e">
            <v>#N/A</v>
          </cell>
          <cell r="K495" t="str">
            <v>Rudolf, Frances Elizabeth</v>
          </cell>
          <cell r="L495" t="str">
            <v>Rudolf</v>
          </cell>
          <cell r="M495" t="str">
            <v>Frances</v>
          </cell>
          <cell r="N495">
            <v>44013</v>
          </cell>
          <cell r="O495">
            <v>44377</v>
          </cell>
          <cell r="P495" t="str">
            <v>0771</v>
          </cell>
          <cell r="Q495" t="str">
            <v>MSP</v>
          </cell>
          <cell r="R495">
            <v>40659726</v>
          </cell>
          <cell r="S495" t="e">
            <v>#REF!</v>
          </cell>
          <cell r="T495" t="str">
            <v/>
          </cell>
          <cell r="U495" t="str">
            <v>NA</v>
          </cell>
          <cell r="W495">
            <v>143080</v>
          </cell>
          <cell r="X495">
            <v>1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143080</v>
          </cell>
          <cell r="AD495">
            <v>61320</v>
          </cell>
          <cell r="AE495">
            <v>0</v>
          </cell>
          <cell r="AF495">
            <v>204400</v>
          </cell>
          <cell r="AG495">
            <v>204400</v>
          </cell>
          <cell r="AH495">
            <v>1</v>
          </cell>
          <cell r="AI495">
            <v>204400</v>
          </cell>
          <cell r="AJ495">
            <v>0</v>
          </cell>
          <cell r="AK495"/>
          <cell r="AL495"/>
          <cell r="AO495"/>
          <cell r="AP495"/>
          <cell r="AQ495"/>
          <cell r="AS495">
            <v>204400</v>
          </cell>
          <cell r="AT495">
            <v>44013</v>
          </cell>
          <cell r="AU495">
            <v>44377</v>
          </cell>
          <cell r="AV495" t="str">
            <v>MSP with PNZ and PSZ</v>
          </cell>
          <cell r="AW495">
            <v>43957</v>
          </cell>
          <cell r="BC495" t="str">
            <v>ARC0273533 - change in effort/TC/decrease in salary</v>
          </cell>
          <cell r="BD495" t="str">
            <v>X</v>
          </cell>
          <cell r="BF495" t="str">
            <v>Y</v>
          </cell>
          <cell r="BG495"/>
          <cell r="BH495" t="str">
            <v>frudolf@ucsd.edu</v>
          </cell>
          <cell r="BJ495">
            <v>0</v>
          </cell>
          <cell r="BK495">
            <v>31920</v>
          </cell>
          <cell r="BL495">
            <v>68.524904214559385</v>
          </cell>
          <cell r="BM495">
            <v>29.367816091954023</v>
          </cell>
          <cell r="BO495"/>
        </row>
        <row r="496">
          <cell r="A496">
            <v>2021</v>
          </cell>
          <cell r="B496">
            <v>319</v>
          </cell>
          <cell r="C496" t="str">
            <v>Emergency Medicine</v>
          </cell>
          <cell r="D496" t="str">
            <v>NA</v>
          </cell>
          <cell r="F496" t="str">
            <v>Tam</v>
          </cell>
          <cell r="G496" t="str">
            <v>MSP</v>
          </cell>
          <cell r="H496" t="str">
            <v>Active</v>
          </cell>
          <cell r="I496">
            <v>10367458</v>
          </cell>
          <cell r="J496" t="e">
            <v>#N/A</v>
          </cell>
          <cell r="K496" t="str">
            <v>Guittard, Jesse Albert</v>
          </cell>
          <cell r="L496" t="str">
            <v>Guittard</v>
          </cell>
          <cell r="M496" t="str">
            <v>Jesse</v>
          </cell>
          <cell r="N496">
            <v>44013</v>
          </cell>
          <cell r="O496">
            <v>44377</v>
          </cell>
          <cell r="P496" t="str">
            <v>0772</v>
          </cell>
          <cell r="Q496" t="str">
            <v>MSP</v>
          </cell>
          <cell r="R496">
            <v>40653616</v>
          </cell>
          <cell r="S496" t="e">
            <v>#REF!</v>
          </cell>
          <cell r="T496" t="str">
            <v/>
          </cell>
          <cell r="U496" t="str">
            <v>NA</v>
          </cell>
          <cell r="W496">
            <v>111911</v>
          </cell>
          <cell r="X496">
            <v>0.63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111911</v>
          </cell>
          <cell r="AD496">
            <v>47962</v>
          </cell>
          <cell r="AE496">
            <v>0</v>
          </cell>
          <cell r="AF496">
            <v>159873</v>
          </cell>
          <cell r="AG496">
            <v>159873</v>
          </cell>
          <cell r="AH496">
            <v>0.63</v>
          </cell>
          <cell r="AI496">
            <v>100719.99</v>
          </cell>
          <cell r="AJ496">
            <v>0</v>
          </cell>
          <cell r="AK496"/>
          <cell r="AL496"/>
          <cell r="AO496"/>
          <cell r="AP496"/>
          <cell r="AQ496"/>
          <cell r="AS496">
            <v>100719.99</v>
          </cell>
          <cell r="AT496">
            <v>43647</v>
          </cell>
          <cell r="AU496">
            <v>44377</v>
          </cell>
          <cell r="AV496" t="str">
            <v>MSP with PNZ and PSZ</v>
          </cell>
          <cell r="AW496">
            <v>43941</v>
          </cell>
          <cell r="BC496" t="str">
            <v>ARC0273572 - pending Paypath actions from CT (salary decrease + added PNZ)</v>
          </cell>
          <cell r="BD496" t="str">
            <v>X</v>
          </cell>
          <cell r="BF496" t="str">
            <v>Y</v>
          </cell>
          <cell r="BG496"/>
          <cell r="BH496" t="str">
            <v>jguittard@ucsd.edu</v>
          </cell>
          <cell r="BJ496">
            <v>0</v>
          </cell>
          <cell r="BK496">
            <v>31920</v>
          </cell>
          <cell r="BL496">
            <v>53.597222222222221</v>
          </cell>
          <cell r="BM496">
            <v>22.970306513409962</v>
          </cell>
          <cell r="BO496"/>
        </row>
        <row r="497">
          <cell r="A497">
            <v>2021</v>
          </cell>
          <cell r="B497">
            <v>319</v>
          </cell>
          <cell r="C497" t="str">
            <v>Emergency Medicine</v>
          </cell>
          <cell r="D497" t="str">
            <v>NA</v>
          </cell>
          <cell r="F497" t="str">
            <v>Tam</v>
          </cell>
          <cell r="G497" t="str">
            <v>MSP</v>
          </cell>
          <cell r="H497" t="str">
            <v>Active</v>
          </cell>
          <cell r="I497">
            <v>10367609</v>
          </cell>
          <cell r="J497" t="e">
            <v>#N/A</v>
          </cell>
          <cell r="K497" t="str">
            <v>Mostamand, Fraidoon</v>
          </cell>
          <cell r="L497" t="str">
            <v>Mostamand</v>
          </cell>
          <cell r="M497" t="str">
            <v>Fraidoon</v>
          </cell>
          <cell r="N497">
            <v>44013</v>
          </cell>
          <cell r="O497">
            <v>44377</v>
          </cell>
          <cell r="P497" t="str">
            <v>0771</v>
          </cell>
          <cell r="Q497" t="str">
            <v>MSP</v>
          </cell>
          <cell r="R497">
            <v>40656246</v>
          </cell>
          <cell r="S497" t="e">
            <v>#REF!</v>
          </cell>
          <cell r="T497" t="str">
            <v/>
          </cell>
          <cell r="U497" t="str">
            <v>NA</v>
          </cell>
          <cell r="W497">
            <v>133815</v>
          </cell>
          <cell r="X497">
            <v>1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133815</v>
          </cell>
          <cell r="AD497">
            <v>57349</v>
          </cell>
          <cell r="AE497">
            <v>0</v>
          </cell>
          <cell r="AF497">
            <v>191164</v>
          </cell>
          <cell r="AG497">
            <v>191164</v>
          </cell>
          <cell r="AH497">
            <v>1</v>
          </cell>
          <cell r="AI497">
            <v>191164</v>
          </cell>
          <cell r="AJ497">
            <v>0</v>
          </cell>
          <cell r="AK497"/>
          <cell r="AL497"/>
          <cell r="AO497"/>
          <cell r="AP497"/>
          <cell r="AQ497"/>
          <cell r="AS497">
            <v>191164</v>
          </cell>
          <cell r="AT497">
            <v>44013</v>
          </cell>
          <cell r="AU497">
            <v>44377</v>
          </cell>
          <cell r="AV497" t="str">
            <v>MSP with PNZ and PSZ</v>
          </cell>
          <cell r="AW497">
            <v>43942</v>
          </cell>
          <cell r="AX497" t="str">
            <v>Tam, S.</v>
          </cell>
          <cell r="BC497" t="str">
            <v>ARC0273454 Grade C, Change in TC, Decrease in Salary + PNZ</v>
          </cell>
          <cell r="BD497" t="str">
            <v>D</v>
          </cell>
          <cell r="BF497" t="str">
            <v>Y</v>
          </cell>
          <cell r="BG497"/>
          <cell r="BH497" t="str">
            <v>fmostamand@ucsd.edu</v>
          </cell>
          <cell r="BJ497">
            <v>0</v>
          </cell>
          <cell r="BK497">
            <v>31901</v>
          </cell>
          <cell r="BL497">
            <v>64.087643678160916</v>
          </cell>
          <cell r="BM497">
            <v>27.465996168582375</v>
          </cell>
          <cell r="BO497"/>
        </row>
        <row r="498">
          <cell r="A498">
            <v>2021</v>
          </cell>
          <cell r="B498">
            <v>319</v>
          </cell>
          <cell r="C498" t="str">
            <v>Emergency Medicine</v>
          </cell>
          <cell r="D498" t="str">
            <v>NA</v>
          </cell>
          <cell r="F498" t="str">
            <v>Tam</v>
          </cell>
          <cell r="G498" t="str">
            <v>MSP</v>
          </cell>
          <cell r="H498" t="str">
            <v>Active</v>
          </cell>
          <cell r="I498">
            <v>10368102</v>
          </cell>
          <cell r="J498" t="e">
            <v>#N/A</v>
          </cell>
          <cell r="K498" t="str">
            <v>Mukau, Leslie</v>
          </cell>
          <cell r="L498" t="str">
            <v>Mukau</v>
          </cell>
          <cell r="M498" t="str">
            <v>Leslie</v>
          </cell>
          <cell r="N498">
            <v>44013</v>
          </cell>
          <cell r="O498">
            <v>44377</v>
          </cell>
          <cell r="P498" t="str">
            <v>0772</v>
          </cell>
          <cell r="Q498" t="str">
            <v>MSP</v>
          </cell>
          <cell r="R498">
            <v>40656346</v>
          </cell>
          <cell r="S498" t="e">
            <v>#REF!</v>
          </cell>
          <cell r="T498" t="str">
            <v/>
          </cell>
          <cell r="U498" t="str">
            <v>NA</v>
          </cell>
          <cell r="W498">
            <v>152880</v>
          </cell>
          <cell r="X498">
            <v>1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152880</v>
          </cell>
          <cell r="AD498">
            <v>65520</v>
          </cell>
          <cell r="AE498">
            <v>0</v>
          </cell>
          <cell r="AF498">
            <v>218400</v>
          </cell>
          <cell r="AG498">
            <v>218400</v>
          </cell>
          <cell r="AH498">
            <v>1</v>
          </cell>
          <cell r="AI498">
            <v>218400</v>
          </cell>
          <cell r="AJ498">
            <v>0</v>
          </cell>
          <cell r="AK498"/>
          <cell r="AL498"/>
          <cell r="AO498"/>
          <cell r="AP498"/>
          <cell r="AQ498"/>
          <cell r="AS498">
            <v>218400</v>
          </cell>
          <cell r="AT498">
            <v>44013</v>
          </cell>
          <cell r="AU498">
            <v>44377</v>
          </cell>
          <cell r="AV498" t="str">
            <v>MSP with PNZ and PSZ</v>
          </cell>
          <cell r="AW498">
            <v>43941</v>
          </cell>
          <cell r="AX498" t="str">
            <v>Tam, S.</v>
          </cell>
          <cell r="BC498" t="str">
            <v>ARC0273591 decrease in salary &amp; change in TC</v>
          </cell>
          <cell r="BD498" t="str">
            <v>D</v>
          </cell>
          <cell r="BF498" t="str">
            <v>Y</v>
          </cell>
          <cell r="BG498"/>
          <cell r="BH498" t="str">
            <v>lmukau@ucsd.edu</v>
          </cell>
          <cell r="BJ498">
            <v>0</v>
          </cell>
          <cell r="BK498">
            <v>31901</v>
          </cell>
          <cell r="BL498">
            <v>73.218390804597703</v>
          </cell>
          <cell r="BM498">
            <v>31.379310344827587</v>
          </cell>
          <cell r="BO498"/>
        </row>
        <row r="499">
          <cell r="A499">
            <v>2021</v>
          </cell>
          <cell r="B499">
            <v>319</v>
          </cell>
          <cell r="C499" t="str">
            <v>Emergency Medicine</v>
          </cell>
          <cell r="D499" t="str">
            <v>NA</v>
          </cell>
          <cell r="F499" t="str">
            <v>Tam</v>
          </cell>
          <cell r="G499" t="str">
            <v>MSP</v>
          </cell>
          <cell r="H499" t="str">
            <v>Active</v>
          </cell>
          <cell r="I499">
            <v>10368165</v>
          </cell>
          <cell r="J499" t="e">
            <v>#N/A</v>
          </cell>
          <cell r="K499" t="str">
            <v>Kajitani, Kari</v>
          </cell>
          <cell r="L499" t="str">
            <v>Kajitani</v>
          </cell>
          <cell r="M499" t="str">
            <v>Kari</v>
          </cell>
          <cell r="N499">
            <v>44013</v>
          </cell>
          <cell r="O499">
            <v>44377</v>
          </cell>
          <cell r="P499" t="str">
            <v>0770</v>
          </cell>
          <cell r="Q499" t="str">
            <v>MSP</v>
          </cell>
          <cell r="R499">
            <v>40656396</v>
          </cell>
          <cell r="S499" t="e">
            <v>#REF!</v>
          </cell>
          <cell r="T499" t="str">
            <v/>
          </cell>
          <cell r="U499" t="str">
            <v>NA</v>
          </cell>
          <cell r="W499">
            <v>181636</v>
          </cell>
          <cell r="X499">
            <v>1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181636</v>
          </cell>
          <cell r="AD499">
            <v>77844</v>
          </cell>
          <cell r="AE499">
            <v>0</v>
          </cell>
          <cell r="AF499">
            <v>259480</v>
          </cell>
          <cell r="AG499">
            <v>259480</v>
          </cell>
          <cell r="AH499">
            <v>1</v>
          </cell>
          <cell r="AI499">
            <v>259480</v>
          </cell>
          <cell r="AJ499">
            <v>0</v>
          </cell>
          <cell r="AK499"/>
          <cell r="AL499"/>
          <cell r="AO499"/>
          <cell r="AP499"/>
          <cell r="AQ499"/>
          <cell r="AS499">
            <v>259480</v>
          </cell>
          <cell r="AT499">
            <v>44013</v>
          </cell>
          <cell r="AU499">
            <v>44377</v>
          </cell>
          <cell r="AV499" t="str">
            <v>MSP with PNZ and PSZ</v>
          </cell>
          <cell r="AW499">
            <v>43941</v>
          </cell>
          <cell r="AX499" t="str">
            <v>Tam, S.</v>
          </cell>
          <cell r="BC499" t="str">
            <v>ARC0273568 (decrease in salary + PNZ)</v>
          </cell>
          <cell r="BD499" t="str">
            <v>D</v>
          </cell>
          <cell r="BF499" t="str">
            <v>Y</v>
          </cell>
          <cell r="BG499"/>
          <cell r="BH499" t="str">
            <v>kkajitani@ucsd.edu</v>
          </cell>
          <cell r="BJ499">
            <v>0</v>
          </cell>
          <cell r="BK499">
            <v>31901</v>
          </cell>
          <cell r="BL499">
            <v>86.990421455938701</v>
          </cell>
          <cell r="BM499">
            <v>37.281609195402297</v>
          </cell>
          <cell r="BO499"/>
        </row>
        <row r="500">
          <cell r="A500">
            <v>2021</v>
          </cell>
          <cell r="B500">
            <v>319</v>
          </cell>
          <cell r="C500" t="str">
            <v>Emergency Medicine</v>
          </cell>
          <cell r="D500" t="str">
            <v>NA</v>
          </cell>
          <cell r="F500" t="str">
            <v>Tam</v>
          </cell>
          <cell r="G500" t="str">
            <v>MSP</v>
          </cell>
          <cell r="H500" t="str">
            <v>Active</v>
          </cell>
          <cell r="I500">
            <v>10368632</v>
          </cell>
          <cell r="J500" t="e">
            <v>#N/A</v>
          </cell>
          <cell r="K500" t="str">
            <v>Neath, Sean-Xavier</v>
          </cell>
          <cell r="L500" t="str">
            <v>Neath</v>
          </cell>
          <cell r="M500" t="str">
            <v>Sean-Xavier</v>
          </cell>
          <cell r="N500">
            <v>44013</v>
          </cell>
          <cell r="O500">
            <v>44377</v>
          </cell>
          <cell r="P500" t="str">
            <v>0771</v>
          </cell>
          <cell r="Q500" t="str">
            <v>MSP</v>
          </cell>
          <cell r="R500">
            <v>40656473</v>
          </cell>
          <cell r="S500" t="e">
            <v>#REF!</v>
          </cell>
          <cell r="T500" t="str">
            <v/>
          </cell>
          <cell r="U500" t="str">
            <v>NA</v>
          </cell>
          <cell r="W500">
            <v>126807</v>
          </cell>
          <cell r="X500">
            <v>1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126807</v>
          </cell>
          <cell r="AD500">
            <v>54346</v>
          </cell>
          <cell r="AE500">
            <v>0</v>
          </cell>
          <cell r="AF500">
            <v>181153</v>
          </cell>
          <cell r="AG500">
            <v>181153</v>
          </cell>
          <cell r="AH500">
            <v>1</v>
          </cell>
          <cell r="AI500">
            <v>181153</v>
          </cell>
          <cell r="AJ500">
            <v>0</v>
          </cell>
          <cell r="AK500"/>
          <cell r="AL500"/>
          <cell r="AO500"/>
          <cell r="AP500"/>
          <cell r="AQ500"/>
          <cell r="AS500">
            <v>181153</v>
          </cell>
          <cell r="AT500">
            <v>44013</v>
          </cell>
          <cell r="AU500">
            <v>44377</v>
          </cell>
          <cell r="AV500" t="str">
            <v>MSP with PNZ and PSZ</v>
          </cell>
          <cell r="AW500">
            <v>43943</v>
          </cell>
          <cell r="AX500" t="str">
            <v>Tam, S.</v>
          </cell>
          <cell r="BC500" t="str">
            <v>ARC0273448 - increase in salary</v>
          </cell>
          <cell r="BD500" t="str">
            <v>D</v>
          </cell>
          <cell r="BF500" t="str">
            <v>Y</v>
          </cell>
          <cell r="BG500"/>
          <cell r="BH500" t="str">
            <v>sxneath@ucsd.edu</v>
          </cell>
          <cell r="BJ500">
            <v>0</v>
          </cell>
          <cell r="BK500">
            <v>31901</v>
          </cell>
          <cell r="BL500">
            <v>60.731321839080458</v>
          </cell>
          <cell r="BM500">
            <v>26.027777777777779</v>
          </cell>
          <cell r="BO500"/>
        </row>
        <row r="501">
          <cell r="A501">
            <v>2021</v>
          </cell>
          <cell r="B501">
            <v>319</v>
          </cell>
          <cell r="C501" t="str">
            <v>Emergency Medicine</v>
          </cell>
          <cell r="D501" t="str">
            <v>NA</v>
          </cell>
          <cell r="F501" t="str">
            <v>Tam</v>
          </cell>
          <cell r="G501" t="str">
            <v>MSP</v>
          </cell>
          <cell r="H501" t="str">
            <v>Active</v>
          </cell>
          <cell r="I501">
            <v>10369712</v>
          </cell>
          <cell r="J501" t="e">
            <v>#N/A</v>
          </cell>
          <cell r="K501" t="str">
            <v>ONTIVEROS, SAM TOMAS</v>
          </cell>
          <cell r="L501" t="str">
            <v>ONTIVEROS</v>
          </cell>
          <cell r="M501" t="str">
            <v>SAM</v>
          </cell>
          <cell r="N501">
            <v>44013</v>
          </cell>
          <cell r="O501">
            <v>44377</v>
          </cell>
          <cell r="P501" t="str">
            <v>0772</v>
          </cell>
          <cell r="Q501" t="str">
            <v>MSP</v>
          </cell>
          <cell r="R501">
            <v>40656961</v>
          </cell>
          <cell r="S501" t="e">
            <v>#REF!</v>
          </cell>
          <cell r="T501" t="str">
            <v/>
          </cell>
          <cell r="U501" t="str">
            <v>NA</v>
          </cell>
          <cell r="W501">
            <v>116610</v>
          </cell>
          <cell r="X501">
            <v>0.2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116610</v>
          </cell>
          <cell r="AD501">
            <v>0</v>
          </cell>
          <cell r="AE501">
            <v>0</v>
          </cell>
          <cell r="AF501">
            <v>116610</v>
          </cell>
          <cell r="AG501">
            <v>116610</v>
          </cell>
          <cell r="AH501">
            <v>0.2</v>
          </cell>
          <cell r="AI501">
            <v>23322</v>
          </cell>
          <cell r="AJ501">
            <v>0</v>
          </cell>
          <cell r="AK501"/>
          <cell r="AL501"/>
          <cell r="AO501"/>
          <cell r="AP501"/>
          <cell r="AQ501"/>
          <cell r="AS501">
            <v>23322</v>
          </cell>
          <cell r="AT501">
            <v>44013</v>
          </cell>
          <cell r="AU501">
            <v>44377</v>
          </cell>
          <cell r="AV501" t="str">
            <v>MSP with PNZ only</v>
          </cell>
          <cell r="AW501">
            <v>43997</v>
          </cell>
          <cell r="BC501" t="str">
            <v>ARC0273266</v>
          </cell>
          <cell r="BD501" t="str">
            <v>X</v>
          </cell>
          <cell r="BF501" t="str">
            <v>Y</v>
          </cell>
          <cell r="BG501" t="str">
            <v>GME</v>
          </cell>
          <cell r="BH501" t="str">
            <v>sontiveros@ucsd.edu</v>
          </cell>
          <cell r="BJ501">
            <v>0</v>
          </cell>
          <cell r="BK501">
            <v>31901</v>
          </cell>
          <cell r="BL501">
            <v>55.847701149425291</v>
          </cell>
          <cell r="BM501">
            <v>0</v>
          </cell>
          <cell r="BO501"/>
        </row>
        <row r="502">
          <cell r="A502">
            <v>2021</v>
          </cell>
          <cell r="B502">
            <v>319</v>
          </cell>
          <cell r="C502" t="str">
            <v>Emergency Medicine</v>
          </cell>
          <cell r="D502" t="str">
            <v>NA</v>
          </cell>
          <cell r="F502" t="str">
            <v>Tam</v>
          </cell>
          <cell r="G502" t="str">
            <v>MSP</v>
          </cell>
          <cell r="H502" t="str">
            <v>Active</v>
          </cell>
          <cell r="I502">
            <v>10369933</v>
          </cell>
          <cell r="J502" t="e">
            <v>#N/A</v>
          </cell>
          <cell r="K502" t="str">
            <v>Anderson, Caesar A</v>
          </cell>
          <cell r="L502" t="str">
            <v>Anderson</v>
          </cell>
          <cell r="M502" t="str">
            <v>Caesar</v>
          </cell>
          <cell r="N502">
            <v>44013</v>
          </cell>
          <cell r="O502">
            <v>44377</v>
          </cell>
          <cell r="P502" t="str">
            <v>0771</v>
          </cell>
          <cell r="Q502" t="str">
            <v>MSP</v>
          </cell>
          <cell r="R502">
            <v>40649032</v>
          </cell>
          <cell r="S502" t="e">
            <v>#REF!</v>
          </cell>
          <cell r="T502" t="str">
            <v/>
          </cell>
          <cell r="U502" t="str">
            <v>NA</v>
          </cell>
          <cell r="W502">
            <v>148330</v>
          </cell>
          <cell r="X502">
            <v>1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148330</v>
          </cell>
          <cell r="AD502">
            <v>63570</v>
          </cell>
          <cell r="AE502">
            <v>0</v>
          </cell>
          <cell r="AF502">
            <v>211900</v>
          </cell>
          <cell r="AG502">
            <v>211900</v>
          </cell>
          <cell r="AH502">
            <v>1</v>
          </cell>
          <cell r="AI502">
            <v>211900</v>
          </cell>
          <cell r="AJ502">
            <v>0</v>
          </cell>
          <cell r="AK502"/>
          <cell r="AL502"/>
          <cell r="AO502"/>
          <cell r="AP502"/>
          <cell r="AQ502"/>
          <cell r="AS502">
            <v>211900</v>
          </cell>
          <cell r="AT502">
            <v>43647</v>
          </cell>
          <cell r="AU502">
            <v>44377</v>
          </cell>
          <cell r="AV502" t="str">
            <v>MSP with PNZ and PSZ</v>
          </cell>
          <cell r="AW502">
            <v>43940</v>
          </cell>
          <cell r="AX502" t="str">
            <v>Tam, S.</v>
          </cell>
          <cell r="BC502" t="str">
            <v>ARC0273526 MSP renewal + PNZ</v>
          </cell>
          <cell r="BD502" t="str">
            <v>D</v>
          </cell>
          <cell r="BF502" t="str">
            <v>Y</v>
          </cell>
          <cell r="BG502"/>
          <cell r="BH502" t="str">
            <v>aacaesar@ucsd.edu</v>
          </cell>
          <cell r="BJ502">
            <v>0</v>
          </cell>
          <cell r="BK502">
            <v>31901</v>
          </cell>
          <cell r="BL502">
            <v>71.039272030651347</v>
          </cell>
          <cell r="BM502">
            <v>30.445402298850574</v>
          </cell>
          <cell r="BO502"/>
        </row>
        <row r="503">
          <cell r="A503">
            <v>2021</v>
          </cell>
          <cell r="B503">
            <v>319</v>
          </cell>
          <cell r="C503" t="str">
            <v>Emergency Medicine</v>
          </cell>
          <cell r="D503" t="str">
            <v>NA</v>
          </cell>
          <cell r="F503" t="str">
            <v>Tam</v>
          </cell>
          <cell r="G503" t="str">
            <v>MSP</v>
          </cell>
          <cell r="H503" t="str">
            <v>Active</v>
          </cell>
          <cell r="I503">
            <v>10370329</v>
          </cell>
          <cell r="J503" t="e">
            <v>#N/A</v>
          </cell>
          <cell r="K503" t="str">
            <v>Brice, Jessica Alexandra</v>
          </cell>
          <cell r="L503" t="str">
            <v>Brice</v>
          </cell>
          <cell r="M503" t="str">
            <v>Jessica</v>
          </cell>
          <cell r="N503">
            <v>44013</v>
          </cell>
          <cell r="O503">
            <v>44377</v>
          </cell>
          <cell r="P503" t="str">
            <v>0771</v>
          </cell>
          <cell r="Q503" t="str">
            <v>MSP</v>
          </cell>
          <cell r="R503">
            <v>40666568</v>
          </cell>
          <cell r="S503" t="e">
            <v>#REF!</v>
          </cell>
          <cell r="T503" t="str">
            <v/>
          </cell>
          <cell r="U503" t="str">
            <v>NA</v>
          </cell>
          <cell r="W503">
            <v>162610</v>
          </cell>
          <cell r="X503">
            <v>1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162610</v>
          </cell>
          <cell r="AD503">
            <v>69690</v>
          </cell>
          <cell r="AE503">
            <v>0</v>
          </cell>
          <cell r="AF503">
            <v>232300</v>
          </cell>
          <cell r="AG503">
            <v>232300</v>
          </cell>
          <cell r="AH503">
            <v>1</v>
          </cell>
          <cell r="AI503">
            <v>232300</v>
          </cell>
          <cell r="AJ503">
            <v>0</v>
          </cell>
          <cell r="AK503"/>
          <cell r="AL503"/>
          <cell r="AO503"/>
          <cell r="AP503"/>
          <cell r="AQ503"/>
          <cell r="AS503">
            <v>232300</v>
          </cell>
          <cell r="AT503">
            <v>44013</v>
          </cell>
          <cell r="AU503">
            <v>44377</v>
          </cell>
          <cell r="AV503" t="str">
            <v>MSP with PNZ and PSZ</v>
          </cell>
          <cell r="AW503">
            <v>43965</v>
          </cell>
          <cell r="AX503" t="str">
            <v>Tam, S.</v>
          </cell>
          <cell r="BC503" t="str">
            <v>ARC0285014</v>
          </cell>
          <cell r="BD503" t="str">
            <v>X</v>
          </cell>
          <cell r="BF503" t="str">
            <v>Y</v>
          </cell>
          <cell r="BG503"/>
          <cell r="BH503" t="str">
            <v>j1brice@ucsd.edu</v>
          </cell>
          <cell r="BJ503">
            <v>0</v>
          </cell>
          <cell r="BK503">
            <v>340901</v>
          </cell>
          <cell r="BL503">
            <v>77.878352490421463</v>
          </cell>
          <cell r="BM503">
            <v>33.376436781609193</v>
          </cell>
          <cell r="BO503"/>
        </row>
        <row r="504">
          <cell r="A504">
            <v>2021</v>
          </cell>
          <cell r="B504">
            <v>319</v>
          </cell>
          <cell r="C504" t="str">
            <v>Emergency Medicine</v>
          </cell>
          <cell r="D504" t="str">
            <v>NA</v>
          </cell>
          <cell r="F504" t="str">
            <v>Tam</v>
          </cell>
          <cell r="G504" t="str">
            <v>MSP</v>
          </cell>
          <cell r="H504" t="str">
            <v>Active</v>
          </cell>
          <cell r="I504">
            <v>10370958</v>
          </cell>
          <cell r="J504" t="e">
            <v>#N/A</v>
          </cell>
          <cell r="K504" t="str">
            <v>Borchardt, Shavonne</v>
          </cell>
          <cell r="L504" t="str">
            <v>Borchardt</v>
          </cell>
          <cell r="M504" t="str">
            <v>Shavonne</v>
          </cell>
          <cell r="N504">
            <v>44013</v>
          </cell>
          <cell r="O504">
            <v>44377</v>
          </cell>
          <cell r="P504" t="str">
            <v>0770</v>
          </cell>
          <cell r="Q504" t="str">
            <v>MSP</v>
          </cell>
          <cell r="R504">
            <v>40649286</v>
          </cell>
          <cell r="S504" t="e">
            <v>#REF!</v>
          </cell>
          <cell r="T504" t="str">
            <v/>
          </cell>
          <cell r="U504" t="str">
            <v>NA</v>
          </cell>
          <cell r="W504">
            <v>169260</v>
          </cell>
          <cell r="X504">
            <v>1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169260</v>
          </cell>
          <cell r="AD504">
            <v>72540</v>
          </cell>
          <cell r="AE504">
            <v>0</v>
          </cell>
          <cell r="AF504">
            <v>241800</v>
          </cell>
          <cell r="AG504">
            <v>241800</v>
          </cell>
          <cell r="AH504">
            <v>1</v>
          </cell>
          <cell r="AI504">
            <v>241800</v>
          </cell>
          <cell r="AJ504">
            <v>0</v>
          </cell>
          <cell r="AK504"/>
          <cell r="AL504"/>
          <cell r="AO504"/>
          <cell r="AP504"/>
          <cell r="AQ504"/>
          <cell r="AS504">
            <v>241800</v>
          </cell>
          <cell r="AT504">
            <v>44013</v>
          </cell>
          <cell r="AU504">
            <v>44377</v>
          </cell>
          <cell r="AV504" t="str">
            <v>MSP with PNZ and PSZ</v>
          </cell>
          <cell r="AW504">
            <v>43941</v>
          </cell>
          <cell r="AX504" t="str">
            <v>Tam, S.</v>
          </cell>
          <cell r="BC504" t="str">
            <v>ARC0273569 - decrease in salary + PSZ</v>
          </cell>
          <cell r="BD504" t="str">
            <v>D</v>
          </cell>
          <cell r="BF504" t="str">
            <v>Y</v>
          </cell>
          <cell r="BG504"/>
          <cell r="BH504" t="str">
            <v>sborchardt@ucsd.edu</v>
          </cell>
          <cell r="BJ504">
            <v>0</v>
          </cell>
          <cell r="BK504">
            <v>31901</v>
          </cell>
          <cell r="BL504">
            <v>81.063218390804593</v>
          </cell>
          <cell r="BM504">
            <v>34.741379310344826</v>
          </cell>
          <cell r="BO504"/>
        </row>
        <row r="505">
          <cell r="A505">
            <v>2021</v>
          </cell>
          <cell r="B505">
            <v>319</v>
          </cell>
          <cell r="C505" t="str">
            <v>Emergency Medicine</v>
          </cell>
          <cell r="D505" t="str">
            <v>NA</v>
          </cell>
          <cell r="F505" t="str">
            <v>Tam</v>
          </cell>
          <cell r="G505" t="str">
            <v>MSP</v>
          </cell>
          <cell r="H505" t="str">
            <v>Active</v>
          </cell>
          <cell r="I505">
            <v>10373181</v>
          </cell>
          <cell r="J505" t="e">
            <v>#N/A</v>
          </cell>
          <cell r="K505" t="str">
            <v>Childers, Richard Curtis</v>
          </cell>
          <cell r="L505" t="str">
            <v>Childers</v>
          </cell>
          <cell r="M505" t="str">
            <v>Richard</v>
          </cell>
          <cell r="N505">
            <v>44013</v>
          </cell>
          <cell r="O505">
            <v>44377</v>
          </cell>
          <cell r="P505" t="str">
            <v>0771</v>
          </cell>
          <cell r="Q505" t="str">
            <v>MSP</v>
          </cell>
          <cell r="R505">
            <v>40650011</v>
          </cell>
          <cell r="S505" t="e">
            <v>#REF!</v>
          </cell>
          <cell r="T505" t="str">
            <v/>
          </cell>
          <cell r="U505" t="str">
            <v>NA</v>
          </cell>
          <cell r="W505">
            <v>130052</v>
          </cell>
          <cell r="X505">
            <v>1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130052</v>
          </cell>
          <cell r="AD505">
            <v>55736</v>
          </cell>
          <cell r="AE505">
            <v>0</v>
          </cell>
          <cell r="AF505">
            <v>185788</v>
          </cell>
          <cell r="AG505">
            <v>185788</v>
          </cell>
          <cell r="AH505">
            <v>1</v>
          </cell>
          <cell r="AI505">
            <v>185788</v>
          </cell>
          <cell r="AJ505">
            <v>0</v>
          </cell>
          <cell r="AK505"/>
          <cell r="AL505"/>
          <cell r="AO505"/>
          <cell r="AP505"/>
          <cell r="AQ505"/>
          <cell r="AS505">
            <v>185788</v>
          </cell>
          <cell r="AT505">
            <v>44013</v>
          </cell>
          <cell r="AU505">
            <v>44377</v>
          </cell>
          <cell r="AV505" t="str">
            <v>MSP with PNZ and PSZ</v>
          </cell>
          <cell r="AW505">
            <v>43942</v>
          </cell>
          <cell r="AX505" t="str">
            <v>Tam, S.</v>
          </cell>
          <cell r="BC505" t="str">
            <v>ARC0273459 - pending PayPath actions from CT (change in salary + PNZ)</v>
          </cell>
          <cell r="BD505" t="str">
            <v>D</v>
          </cell>
          <cell r="BF505" t="str">
            <v>Y</v>
          </cell>
          <cell r="BG505"/>
          <cell r="BH505" t="str">
            <v>rchilders@ucsd.edu</v>
          </cell>
          <cell r="BJ505">
            <v>0</v>
          </cell>
          <cell r="BK505">
            <v>31920</v>
          </cell>
          <cell r="BL505">
            <v>62.285440613026822</v>
          </cell>
          <cell r="BM505">
            <v>26.693486590038315</v>
          </cell>
          <cell r="BO505"/>
        </row>
        <row r="506">
          <cell r="A506">
            <v>2021</v>
          </cell>
          <cell r="B506">
            <v>319</v>
          </cell>
          <cell r="C506" t="str">
            <v>Emergency Medicine</v>
          </cell>
          <cell r="D506" t="str">
            <v>NA</v>
          </cell>
          <cell r="F506" t="str">
            <v>Tam</v>
          </cell>
          <cell r="G506" t="str">
            <v>MSP</v>
          </cell>
          <cell r="H506" t="str">
            <v>Active</v>
          </cell>
          <cell r="I506">
            <v>10373822</v>
          </cell>
          <cell r="J506" t="e">
            <v>#N/A</v>
          </cell>
          <cell r="K506" t="str">
            <v>Hayek, Joseph Pierre</v>
          </cell>
          <cell r="L506" t="str">
            <v>Hayek</v>
          </cell>
          <cell r="M506" t="str">
            <v>Joseph P</v>
          </cell>
          <cell r="N506">
            <v>44013</v>
          </cell>
          <cell r="O506">
            <v>44377</v>
          </cell>
          <cell r="P506" t="str">
            <v>0771</v>
          </cell>
          <cell r="Q506" t="str">
            <v>MSP</v>
          </cell>
          <cell r="R506">
            <v>40652747</v>
          </cell>
          <cell r="S506" t="e">
            <v>#REF!</v>
          </cell>
          <cell r="T506" t="str">
            <v/>
          </cell>
          <cell r="U506" t="str">
            <v>NA</v>
          </cell>
          <cell r="W506">
            <v>177472</v>
          </cell>
          <cell r="X506">
            <v>1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177472</v>
          </cell>
          <cell r="AD506">
            <v>76060</v>
          </cell>
          <cell r="AE506">
            <v>0</v>
          </cell>
          <cell r="AF506">
            <v>253532</v>
          </cell>
          <cell r="AG506">
            <v>253532</v>
          </cell>
          <cell r="AH506">
            <v>1</v>
          </cell>
          <cell r="AI506">
            <v>253532</v>
          </cell>
          <cell r="AJ506">
            <v>0</v>
          </cell>
          <cell r="AK506"/>
          <cell r="AL506"/>
          <cell r="AO506"/>
          <cell r="AP506"/>
          <cell r="AQ506"/>
          <cell r="AS506">
            <v>253532</v>
          </cell>
          <cell r="AT506">
            <v>44013</v>
          </cell>
          <cell r="AU506">
            <v>44377</v>
          </cell>
          <cell r="AV506" t="str">
            <v>MSP with PNZ and PSZ</v>
          </cell>
          <cell r="AW506">
            <v>44006</v>
          </cell>
          <cell r="AY506" t="str">
            <v>Tam, S.</v>
          </cell>
          <cell r="BC506" t="str">
            <v>ARC0273598 - Decrease in Salary</v>
          </cell>
          <cell r="BD506" t="str">
            <v>D</v>
          </cell>
          <cell r="BF506" t="str">
            <v>Y</v>
          </cell>
          <cell r="BG506"/>
          <cell r="BH506" t="str">
            <v>jhayek@ucsd.edu</v>
          </cell>
          <cell r="BJ506">
            <v>0</v>
          </cell>
          <cell r="BK506">
            <v>31920</v>
          </cell>
          <cell r="BL506">
            <v>84.996168582375475</v>
          </cell>
          <cell r="BM506">
            <v>36.427203065134101</v>
          </cell>
          <cell r="BO506"/>
        </row>
        <row r="507">
          <cell r="A507">
            <v>2021</v>
          </cell>
          <cell r="B507">
            <v>319</v>
          </cell>
          <cell r="C507" t="str">
            <v>Emergency Medicine</v>
          </cell>
          <cell r="D507" t="str">
            <v>NA</v>
          </cell>
          <cell r="F507" t="str">
            <v>Tam</v>
          </cell>
          <cell r="G507" t="str">
            <v>MSP</v>
          </cell>
          <cell r="H507" t="str">
            <v>Active</v>
          </cell>
          <cell r="I507">
            <v>10374148</v>
          </cell>
          <cell r="J507" t="e">
            <v>#N/A</v>
          </cell>
          <cell r="K507" t="str">
            <v>KHAN, BRIAN MICHAEL</v>
          </cell>
          <cell r="L507" t="str">
            <v>KHAN</v>
          </cell>
          <cell r="M507" t="str">
            <v>BRIAN</v>
          </cell>
          <cell r="N507">
            <v>43983</v>
          </cell>
          <cell r="O507">
            <v>44347</v>
          </cell>
          <cell r="P507" t="str">
            <v>0772</v>
          </cell>
          <cell r="Q507" t="str">
            <v>MSP</v>
          </cell>
          <cell r="R507">
            <v>40714671</v>
          </cell>
          <cell r="S507" t="e">
            <v>#REF!</v>
          </cell>
          <cell r="T507" t="str">
            <v/>
          </cell>
          <cell r="U507" t="str">
            <v>NA</v>
          </cell>
          <cell r="W507">
            <v>116610</v>
          </cell>
          <cell r="X507">
            <v>0.2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116610</v>
          </cell>
          <cell r="AD507">
            <v>0</v>
          </cell>
          <cell r="AE507">
            <v>0</v>
          </cell>
          <cell r="AF507">
            <v>116610</v>
          </cell>
          <cell r="AG507">
            <v>116610</v>
          </cell>
          <cell r="AH507">
            <v>0.2</v>
          </cell>
          <cell r="AI507">
            <v>23322</v>
          </cell>
          <cell r="AJ507">
            <v>0</v>
          </cell>
          <cell r="AK507"/>
          <cell r="AL507"/>
          <cell r="AO507"/>
          <cell r="AP507"/>
          <cell r="AQ507"/>
          <cell r="AS507">
            <v>23322</v>
          </cell>
          <cell r="AT507">
            <v>43983</v>
          </cell>
          <cell r="AU507">
            <v>44347</v>
          </cell>
          <cell r="AV507" t="str">
            <v>MSP with PNZ and PSZ</v>
          </cell>
          <cell r="AW507">
            <v>43976</v>
          </cell>
          <cell r="AX507" t="str">
            <v>Tam, S.</v>
          </cell>
          <cell r="BC507" t="str">
            <v>ARC0283551 non-ACGME</v>
          </cell>
          <cell r="BD507" t="str">
            <v>X</v>
          </cell>
          <cell r="BF507" t="str">
            <v>Y</v>
          </cell>
          <cell r="BG507" t="str">
            <v>Sub 2</v>
          </cell>
          <cell r="BH507" t="str">
            <v>briankhan@gmail.com</v>
          </cell>
          <cell r="BJ507">
            <v>0</v>
          </cell>
          <cell r="BK507">
            <v>31901</v>
          </cell>
          <cell r="BL507">
            <v>55.847701149425291</v>
          </cell>
          <cell r="BM507">
            <v>0</v>
          </cell>
          <cell r="BN507">
            <v>0</v>
          </cell>
          <cell r="BO507">
            <v>0</v>
          </cell>
        </row>
        <row r="508">
          <cell r="A508">
            <v>2021</v>
          </cell>
          <cell r="B508">
            <v>319</v>
          </cell>
          <cell r="C508" t="str">
            <v>Emergency Medicine</v>
          </cell>
          <cell r="D508" t="str">
            <v>NA</v>
          </cell>
          <cell r="F508" t="str">
            <v>Tam</v>
          </cell>
          <cell r="G508" t="str">
            <v>MSP</v>
          </cell>
          <cell r="H508" t="str">
            <v>Active</v>
          </cell>
          <cell r="I508">
            <v>10374152</v>
          </cell>
          <cell r="J508" t="e">
            <v>#N/A</v>
          </cell>
          <cell r="K508" t="str">
            <v>GOMEZ, SARAH TAYLOR</v>
          </cell>
          <cell r="L508" t="str">
            <v>GOMEZ</v>
          </cell>
          <cell r="M508" t="str">
            <v>SARAH TAYLOR</v>
          </cell>
          <cell r="N508">
            <v>44013</v>
          </cell>
          <cell r="O508">
            <v>44377</v>
          </cell>
          <cell r="P508" t="str">
            <v>0772</v>
          </cell>
          <cell r="Q508" t="str">
            <v>MSP</v>
          </cell>
          <cell r="R508">
            <v>40647623</v>
          </cell>
          <cell r="S508" t="e">
            <v>#REF!</v>
          </cell>
          <cell r="T508" t="str">
            <v/>
          </cell>
          <cell r="U508" t="str">
            <v>NA</v>
          </cell>
          <cell r="W508">
            <v>116610</v>
          </cell>
          <cell r="X508">
            <v>0.2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116610</v>
          </cell>
          <cell r="AD508">
            <v>0</v>
          </cell>
          <cell r="AE508">
            <v>0</v>
          </cell>
          <cell r="AF508">
            <v>116610</v>
          </cell>
          <cell r="AG508">
            <v>116610</v>
          </cell>
          <cell r="AH508">
            <v>0.2</v>
          </cell>
          <cell r="AI508">
            <v>23322</v>
          </cell>
          <cell r="AJ508">
            <v>0</v>
          </cell>
          <cell r="AK508"/>
          <cell r="AL508"/>
          <cell r="AO508"/>
          <cell r="AP508"/>
          <cell r="AQ508"/>
          <cell r="AS508">
            <v>23322</v>
          </cell>
          <cell r="AT508">
            <v>44013</v>
          </cell>
          <cell r="AU508">
            <v>44377</v>
          </cell>
          <cell r="AV508" t="str">
            <v>MSP with PNZ only</v>
          </cell>
          <cell r="AW508">
            <v>44012</v>
          </cell>
          <cell r="BC508" t="str">
            <v>ARC0273329</v>
          </cell>
          <cell r="BD508" t="str">
            <v>X</v>
          </cell>
          <cell r="BF508" t="str">
            <v>Y</v>
          </cell>
          <cell r="BG508" t="str">
            <v>GME</v>
          </cell>
          <cell r="BH508" t="str">
            <v>stgomez@ucsd.edu</v>
          </cell>
          <cell r="BJ508">
            <v>0</v>
          </cell>
          <cell r="BK508">
            <v>31901</v>
          </cell>
          <cell r="BL508">
            <v>55.847701149425291</v>
          </cell>
          <cell r="BM508">
            <v>0</v>
          </cell>
          <cell r="BO508"/>
        </row>
        <row r="509">
          <cell r="A509">
            <v>2021</v>
          </cell>
          <cell r="B509">
            <v>319</v>
          </cell>
          <cell r="C509" t="str">
            <v>Emergency Medicine</v>
          </cell>
          <cell r="D509" t="str">
            <v>NA</v>
          </cell>
          <cell r="F509" t="str">
            <v>Tam</v>
          </cell>
          <cell r="G509" t="str">
            <v>MSP</v>
          </cell>
          <cell r="H509" t="str">
            <v>Active</v>
          </cell>
          <cell r="I509">
            <v>10374154</v>
          </cell>
          <cell r="J509" t="e">
            <v>#N/A</v>
          </cell>
          <cell r="K509" t="str">
            <v>Hernandez, Cristina Tate</v>
          </cell>
          <cell r="L509" t="str">
            <v>Hernandez</v>
          </cell>
          <cell r="M509" t="str">
            <v>Cristina Tate</v>
          </cell>
          <cell r="N509">
            <v>44013</v>
          </cell>
          <cell r="O509">
            <v>44377</v>
          </cell>
          <cell r="P509" t="str">
            <v>0770</v>
          </cell>
          <cell r="Q509" t="str">
            <v>MSP</v>
          </cell>
          <cell r="R509">
            <v>40647604</v>
          </cell>
          <cell r="S509" t="e">
            <v>#REF!</v>
          </cell>
          <cell r="T509" t="str">
            <v/>
          </cell>
          <cell r="U509" t="str">
            <v>NA</v>
          </cell>
          <cell r="W509">
            <v>150640</v>
          </cell>
          <cell r="X509">
            <v>1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150640</v>
          </cell>
          <cell r="AD509">
            <v>64560</v>
          </cell>
          <cell r="AE509">
            <v>0</v>
          </cell>
          <cell r="AF509">
            <v>215200</v>
          </cell>
          <cell r="AG509">
            <v>215200</v>
          </cell>
          <cell r="AH509">
            <v>1</v>
          </cell>
          <cell r="AI509">
            <v>215200</v>
          </cell>
          <cell r="AJ509">
            <v>0</v>
          </cell>
          <cell r="AK509"/>
          <cell r="AL509"/>
          <cell r="AO509"/>
          <cell r="AP509"/>
          <cell r="AQ509"/>
          <cell r="AS509">
            <v>215200</v>
          </cell>
          <cell r="AT509">
            <v>43647</v>
          </cell>
          <cell r="AU509">
            <v>44377</v>
          </cell>
          <cell r="AV509" t="str">
            <v>MSP with PNZ and PSZ</v>
          </cell>
          <cell r="AW509">
            <v>43941</v>
          </cell>
          <cell r="AX509" t="str">
            <v>Tam, S.</v>
          </cell>
          <cell r="BC509" t="str">
            <v>ARC0273562</v>
          </cell>
          <cell r="BD509" t="str">
            <v>X</v>
          </cell>
          <cell r="BF509" t="str">
            <v>Y</v>
          </cell>
          <cell r="BG509"/>
          <cell r="BH509" t="str">
            <v>c6hernandez@ucsd.edu</v>
          </cell>
          <cell r="BJ509">
            <v>0</v>
          </cell>
          <cell r="BK509">
            <v>31920</v>
          </cell>
          <cell r="BL509">
            <v>72.145593869731798</v>
          </cell>
          <cell r="BM509">
            <v>30.919540229885058</v>
          </cell>
          <cell r="BO509"/>
        </row>
        <row r="510">
          <cell r="A510">
            <v>2021</v>
          </cell>
          <cell r="B510">
            <v>319</v>
          </cell>
          <cell r="C510" t="str">
            <v>Emergency Medicine</v>
          </cell>
          <cell r="D510" t="str">
            <v>NA</v>
          </cell>
          <cell r="F510" t="str">
            <v>Tam</v>
          </cell>
          <cell r="G510" t="str">
            <v>MSP</v>
          </cell>
          <cell r="H510" t="str">
            <v>Active</v>
          </cell>
          <cell r="I510">
            <v>10374236</v>
          </cell>
          <cell r="J510" t="e">
            <v>#N/A</v>
          </cell>
          <cell r="K510" t="str">
            <v>Corbett, Bryan</v>
          </cell>
          <cell r="L510" t="str">
            <v>Corbett</v>
          </cell>
          <cell r="M510" t="str">
            <v>Bryan</v>
          </cell>
          <cell r="N510">
            <v>44013</v>
          </cell>
          <cell r="O510">
            <v>44377</v>
          </cell>
          <cell r="P510" t="str">
            <v>0772</v>
          </cell>
          <cell r="Q510" t="str">
            <v>MSP</v>
          </cell>
          <cell r="R510">
            <v>40650322</v>
          </cell>
          <cell r="S510" t="e">
            <v>#REF!</v>
          </cell>
          <cell r="T510" t="str">
            <v/>
          </cell>
          <cell r="U510" t="str">
            <v>NA</v>
          </cell>
          <cell r="W510">
            <v>158017</v>
          </cell>
          <cell r="X510">
            <v>1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158017</v>
          </cell>
          <cell r="AD510">
            <v>67722</v>
          </cell>
          <cell r="AE510">
            <v>0</v>
          </cell>
          <cell r="AF510">
            <v>225739</v>
          </cell>
          <cell r="AG510">
            <v>225739</v>
          </cell>
          <cell r="AH510">
            <v>1</v>
          </cell>
          <cell r="AI510">
            <v>225739</v>
          </cell>
          <cell r="AJ510">
            <v>0</v>
          </cell>
          <cell r="AK510"/>
          <cell r="AL510"/>
          <cell r="AO510"/>
          <cell r="AP510"/>
          <cell r="AQ510"/>
          <cell r="AS510">
            <v>225739</v>
          </cell>
          <cell r="AT510">
            <v>44013</v>
          </cell>
          <cell r="AU510">
            <v>44377</v>
          </cell>
          <cell r="AV510" t="str">
            <v>MSP with PNZ and PSZ</v>
          </cell>
          <cell r="AW510">
            <v>43941</v>
          </cell>
          <cell r="AX510" t="str">
            <v>Tam, S.</v>
          </cell>
          <cell r="BC510" t="str">
            <v>ARC0273532</v>
          </cell>
          <cell r="BD510" t="str">
            <v>D</v>
          </cell>
          <cell r="BF510" t="str">
            <v>Y</v>
          </cell>
          <cell r="BG510"/>
          <cell r="BH510" t="str">
            <v>bcorbett@ucsd.edu</v>
          </cell>
          <cell r="BJ510">
            <v>0</v>
          </cell>
          <cell r="BK510">
            <v>31920</v>
          </cell>
          <cell r="BL510">
            <v>75.678639846743295</v>
          </cell>
          <cell r="BM510">
            <v>32.433908045977013</v>
          </cell>
          <cell r="BO510"/>
        </row>
        <row r="511">
          <cell r="A511">
            <v>2021</v>
          </cell>
          <cell r="B511">
            <v>319</v>
          </cell>
          <cell r="C511" t="str">
            <v>Emergency Medicine</v>
          </cell>
          <cell r="D511" t="str">
            <v>NA</v>
          </cell>
          <cell r="F511" t="str">
            <v>Tam</v>
          </cell>
          <cell r="G511" t="str">
            <v>MSP</v>
          </cell>
          <cell r="I511">
            <v>10432215</v>
          </cell>
          <cell r="J511" t="e">
            <v>#N/A</v>
          </cell>
          <cell r="K511" t="str">
            <v>You, Alan</v>
          </cell>
          <cell r="L511" t="str">
            <v>You</v>
          </cell>
          <cell r="M511" t="str">
            <v>Alan</v>
          </cell>
          <cell r="N511">
            <v>44013</v>
          </cell>
          <cell r="O511">
            <v>44377</v>
          </cell>
          <cell r="P511" t="str">
            <v>0772</v>
          </cell>
          <cell r="Q511" t="str">
            <v>MSP</v>
          </cell>
          <cell r="R511">
            <v>40713138</v>
          </cell>
          <cell r="S511" t="e">
            <v>#REF!</v>
          </cell>
          <cell r="T511" t="str">
            <v/>
          </cell>
          <cell r="U511" t="str">
            <v>NA</v>
          </cell>
          <cell r="W511">
            <v>114100</v>
          </cell>
          <cell r="X511">
            <v>1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114100</v>
          </cell>
          <cell r="AD511">
            <v>48900</v>
          </cell>
          <cell r="AE511">
            <v>0</v>
          </cell>
          <cell r="AF511">
            <v>163000</v>
          </cell>
          <cell r="AG511">
            <v>163000</v>
          </cell>
          <cell r="AH511">
            <v>1</v>
          </cell>
          <cell r="AI511">
            <v>163000</v>
          </cell>
          <cell r="AJ511">
            <v>0</v>
          </cell>
          <cell r="AK511"/>
          <cell r="AL511"/>
          <cell r="AO511"/>
          <cell r="AP511"/>
          <cell r="AQ511"/>
          <cell r="AS511">
            <v>163000</v>
          </cell>
          <cell r="AT511">
            <v>44013</v>
          </cell>
          <cell r="AU511">
            <v>44377</v>
          </cell>
          <cell r="AV511" t="str">
            <v>MSP with PNZ and PSZ</v>
          </cell>
          <cell r="AW511">
            <v>43965</v>
          </cell>
          <cell r="AX511" t="str">
            <v>Tam, S.</v>
          </cell>
          <cell r="AY511" t="str">
            <v>Tam, S.</v>
          </cell>
          <cell r="BC511" t="str">
            <v>FIXED effort - ARC0285618</v>
          </cell>
          <cell r="BD511" t="str">
            <v>N</v>
          </cell>
          <cell r="BF511" t="str">
            <v>Y</v>
          </cell>
          <cell r="BG511"/>
          <cell r="BH511" t="str">
            <v>alanxyou@gmail.com</v>
          </cell>
          <cell r="BJ511">
            <v>0</v>
          </cell>
          <cell r="BL511">
            <v>54.645593869731798</v>
          </cell>
          <cell r="BM511">
            <v>23.419540229885058</v>
          </cell>
          <cell r="BO511"/>
        </row>
        <row r="512">
          <cell r="A512">
            <v>2021</v>
          </cell>
          <cell r="B512">
            <v>319</v>
          </cell>
          <cell r="C512" t="str">
            <v>Emergency Medicine</v>
          </cell>
          <cell r="D512" t="str">
            <v>NA</v>
          </cell>
          <cell r="F512" t="str">
            <v>Tam</v>
          </cell>
          <cell r="G512" t="str">
            <v>MSP</v>
          </cell>
          <cell r="I512">
            <v>10432909</v>
          </cell>
          <cell r="J512" t="e">
            <v>#N/A</v>
          </cell>
          <cell r="K512" t="str">
            <v>Austin, Andrea</v>
          </cell>
          <cell r="L512" t="str">
            <v>Austin</v>
          </cell>
          <cell r="M512" t="str">
            <v>Andrea</v>
          </cell>
          <cell r="N512">
            <v>44013</v>
          </cell>
          <cell r="O512">
            <v>44377</v>
          </cell>
          <cell r="P512" t="str">
            <v>0770</v>
          </cell>
          <cell r="Q512" t="str">
            <v>MSP</v>
          </cell>
          <cell r="R512">
            <v>40715332</v>
          </cell>
          <cell r="S512" t="e">
            <v>#REF!</v>
          </cell>
          <cell r="T512" t="str">
            <v/>
          </cell>
          <cell r="U512" t="str">
            <v>NA</v>
          </cell>
          <cell r="W512">
            <v>143500</v>
          </cell>
          <cell r="X512">
            <v>0.5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143500</v>
          </cell>
          <cell r="AD512">
            <v>29500</v>
          </cell>
          <cell r="AE512">
            <v>0</v>
          </cell>
          <cell r="AF512">
            <v>173000</v>
          </cell>
          <cell r="AG512">
            <v>173000</v>
          </cell>
          <cell r="AH512">
            <v>0.5</v>
          </cell>
          <cell r="AI512">
            <v>86500</v>
          </cell>
          <cell r="AJ512">
            <v>0</v>
          </cell>
          <cell r="AK512"/>
          <cell r="AL512"/>
          <cell r="AO512"/>
          <cell r="AP512"/>
          <cell r="AQ512"/>
          <cell r="AS512">
            <v>86500</v>
          </cell>
          <cell r="AT512">
            <v>44013</v>
          </cell>
          <cell r="AU512">
            <v>44377</v>
          </cell>
          <cell r="AV512" t="str">
            <v>MSP with PNZ and PSZ</v>
          </cell>
          <cell r="AW512">
            <v>43958</v>
          </cell>
          <cell r="AX512" t="str">
            <v>Tam, S.</v>
          </cell>
          <cell r="AY512" t="str">
            <v>Tam, S.</v>
          </cell>
          <cell r="BC512" t="str">
            <v>FIXED EFFORT - ARC0285619</v>
          </cell>
          <cell r="BD512" t="str">
            <v>N</v>
          </cell>
          <cell r="BF512" t="str">
            <v>Y</v>
          </cell>
          <cell r="BG512"/>
          <cell r="BH512" t="str">
            <v>andreaaustinmd@gmail.com</v>
          </cell>
          <cell r="BJ512">
            <v>0</v>
          </cell>
          <cell r="BL512">
            <v>68.726053639846739</v>
          </cell>
          <cell r="BM512">
            <v>14.128352490421456</v>
          </cell>
          <cell r="BO512"/>
        </row>
        <row r="513">
          <cell r="A513">
            <v>2021</v>
          </cell>
          <cell r="B513">
            <v>348</v>
          </cell>
          <cell r="C513" t="str">
            <v>Radiation Medicine &amp; Applied Science</v>
          </cell>
          <cell r="D513" t="str">
            <v>NA</v>
          </cell>
          <cell r="F513" t="str">
            <v>Tam</v>
          </cell>
          <cell r="G513" t="str">
            <v>MSP</v>
          </cell>
          <cell r="H513" t="str">
            <v>Active</v>
          </cell>
          <cell r="I513">
            <v>10043105</v>
          </cell>
          <cell r="J513" t="e">
            <v>#N/A</v>
          </cell>
          <cell r="K513" t="str">
            <v>Williamson, Casey Warren</v>
          </cell>
          <cell r="L513" t="str">
            <v>Williamson</v>
          </cell>
          <cell r="M513" t="str">
            <v>Casey</v>
          </cell>
          <cell r="N513">
            <v>44013</v>
          </cell>
          <cell r="O513">
            <v>44377</v>
          </cell>
          <cell r="P513" t="str">
            <v>0772</v>
          </cell>
          <cell r="Q513" t="str">
            <v>MSP</v>
          </cell>
          <cell r="R513">
            <v>40733185</v>
          </cell>
          <cell r="S513" t="e">
            <v>#REF!</v>
          </cell>
          <cell r="T513" t="str">
            <v/>
          </cell>
          <cell r="U513" t="str">
            <v>NA</v>
          </cell>
          <cell r="W513">
            <v>91900</v>
          </cell>
          <cell r="X513">
            <v>0.2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91900</v>
          </cell>
          <cell r="AD513">
            <v>0</v>
          </cell>
          <cell r="AE513">
            <v>0</v>
          </cell>
          <cell r="AF513">
            <v>91900</v>
          </cell>
          <cell r="AG513">
            <v>91900</v>
          </cell>
          <cell r="AH513">
            <v>0.2</v>
          </cell>
          <cell r="AI513">
            <v>18380</v>
          </cell>
          <cell r="AJ513">
            <v>0</v>
          </cell>
          <cell r="AK513"/>
          <cell r="AL513"/>
          <cell r="AO513"/>
          <cell r="AP513"/>
          <cell r="AQ513"/>
          <cell r="AS513">
            <v>18380</v>
          </cell>
          <cell r="AT513">
            <v>44013</v>
          </cell>
          <cell r="AU513">
            <v>44377</v>
          </cell>
          <cell r="AV513" t="str">
            <v>MSP with PNZ only</v>
          </cell>
          <cell r="AW513">
            <v>44004</v>
          </cell>
          <cell r="AX513" t="str">
            <v>Tam, S.</v>
          </cell>
          <cell r="BC513" t="str">
            <v>ARC0285699</v>
          </cell>
          <cell r="BD513" t="str">
            <v>X</v>
          </cell>
          <cell r="BF513" t="str">
            <v>Y</v>
          </cell>
          <cell r="BG513" t="str">
            <v>GME</v>
          </cell>
          <cell r="BH513" t="str">
            <v>cwwilliamson@ucsd.edu</v>
          </cell>
          <cell r="BJ513">
            <v>0</v>
          </cell>
          <cell r="BK513">
            <v>34819</v>
          </cell>
          <cell r="BL513">
            <v>44.013409961685824</v>
          </cell>
          <cell r="BM513">
            <v>0</v>
          </cell>
          <cell r="BO513"/>
        </row>
        <row r="514">
          <cell r="A514">
            <v>2021</v>
          </cell>
          <cell r="B514">
            <v>348</v>
          </cell>
          <cell r="C514" t="str">
            <v>Radiation Medicine &amp; Applied Science</v>
          </cell>
          <cell r="D514" t="str">
            <v>NA</v>
          </cell>
          <cell r="F514" t="str">
            <v>Tam</v>
          </cell>
          <cell r="G514" t="str">
            <v>MSP</v>
          </cell>
          <cell r="H514" t="str">
            <v>Active</v>
          </cell>
          <cell r="I514">
            <v>10363180</v>
          </cell>
          <cell r="J514" t="e">
            <v>#N/A</v>
          </cell>
          <cell r="K514" t="str">
            <v>Sumner, Whitney Ann</v>
          </cell>
          <cell r="L514" t="str">
            <v>Sumner</v>
          </cell>
          <cell r="M514" t="str">
            <v>Whitney</v>
          </cell>
          <cell r="N514">
            <v>44013</v>
          </cell>
          <cell r="O514">
            <v>44377</v>
          </cell>
          <cell r="P514" t="str">
            <v>0772</v>
          </cell>
          <cell r="Q514" t="str">
            <v>MSP</v>
          </cell>
          <cell r="R514">
            <v>40660264</v>
          </cell>
          <cell r="S514" t="e">
            <v>#REF!</v>
          </cell>
          <cell r="T514" t="str">
            <v/>
          </cell>
          <cell r="U514" t="str">
            <v>NA</v>
          </cell>
          <cell r="W514">
            <v>91900</v>
          </cell>
          <cell r="X514">
            <v>0.2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91900</v>
          </cell>
          <cell r="AD514">
            <v>0</v>
          </cell>
          <cell r="AE514">
            <v>0</v>
          </cell>
          <cell r="AF514">
            <v>91900</v>
          </cell>
          <cell r="AG514">
            <v>91900</v>
          </cell>
          <cell r="AH514">
            <v>0.2</v>
          </cell>
          <cell r="AI514">
            <v>18380</v>
          </cell>
          <cell r="AJ514">
            <v>0</v>
          </cell>
          <cell r="AK514"/>
          <cell r="AL514"/>
          <cell r="AO514"/>
          <cell r="AP514"/>
          <cell r="AQ514"/>
          <cell r="AS514">
            <v>18380</v>
          </cell>
          <cell r="AT514">
            <v>44013</v>
          </cell>
          <cell r="AU514">
            <v>44377</v>
          </cell>
          <cell r="AV514" t="str">
            <v>MSP with PNZ only</v>
          </cell>
          <cell r="AW514">
            <v>43872</v>
          </cell>
          <cell r="AX514" t="str">
            <v>Taylor, J.</v>
          </cell>
          <cell r="BD514" t="str">
            <v>X</v>
          </cell>
          <cell r="BF514" t="str">
            <v>Y</v>
          </cell>
          <cell r="BG514" t="str">
            <v>GME</v>
          </cell>
          <cell r="BH514" t="str">
            <v>wsumner@ucsd.edu</v>
          </cell>
          <cell r="BJ514">
            <v>0</v>
          </cell>
          <cell r="BK514">
            <v>34819</v>
          </cell>
          <cell r="BL514">
            <v>44.013409961685824</v>
          </cell>
          <cell r="BM514">
            <v>0</v>
          </cell>
          <cell r="BO514"/>
        </row>
        <row r="515">
          <cell r="A515">
            <v>2022</v>
          </cell>
          <cell r="B515">
            <v>348</v>
          </cell>
          <cell r="C515" t="str">
            <v>Radiation Medicine &amp; Applied Science</v>
          </cell>
          <cell r="D515" t="str">
            <v>NA</v>
          </cell>
          <cell r="F515" t="str">
            <v>Tam</v>
          </cell>
          <cell r="G515" t="str">
            <v>MSP</v>
          </cell>
          <cell r="H515" t="str">
            <v>Active</v>
          </cell>
          <cell r="I515">
            <v>10363550</v>
          </cell>
          <cell r="J515" t="e">
            <v>#N/A</v>
          </cell>
          <cell r="K515" t="str">
            <v>TIPPIN, DOUGLAS BLAINE</v>
          </cell>
          <cell r="L515" t="str">
            <v>TIPPIN</v>
          </cell>
          <cell r="M515" t="str">
            <v>DOUGLAS</v>
          </cell>
          <cell r="N515">
            <v>44044</v>
          </cell>
          <cell r="O515">
            <v>44408</v>
          </cell>
          <cell r="P515" t="str">
            <v>0771</v>
          </cell>
          <cell r="Q515" t="str">
            <v>MSP</v>
          </cell>
          <cell r="R515">
            <v>40660690</v>
          </cell>
          <cell r="S515" t="e">
            <v>#REF!</v>
          </cell>
          <cell r="T515" t="str">
            <v/>
          </cell>
          <cell r="U515" t="str">
            <v>NA</v>
          </cell>
          <cell r="W515">
            <v>211820</v>
          </cell>
          <cell r="X515">
            <v>0.2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211820</v>
          </cell>
          <cell r="AD515">
            <v>90780</v>
          </cell>
          <cell r="AE515">
            <v>0</v>
          </cell>
          <cell r="AF515">
            <v>302600</v>
          </cell>
          <cell r="AG515">
            <v>302600</v>
          </cell>
          <cell r="AH515">
            <v>0.2</v>
          </cell>
          <cell r="AI515">
            <v>60520</v>
          </cell>
          <cell r="AJ515">
            <v>0</v>
          </cell>
          <cell r="AK515"/>
          <cell r="AL515"/>
          <cell r="AO515"/>
          <cell r="AP515"/>
          <cell r="AQ515"/>
          <cell r="AS515">
            <v>60520</v>
          </cell>
          <cell r="AT515">
            <v>44044</v>
          </cell>
          <cell r="AU515">
            <v>44408</v>
          </cell>
          <cell r="AV515" t="str">
            <v>MSP with PNZ and PSZ</v>
          </cell>
          <cell r="AW515">
            <v>43976</v>
          </cell>
          <cell r="AX515" t="str">
            <v>Tam, S.</v>
          </cell>
          <cell r="BC515" t="str">
            <v>Incentive Pay Only ARC0279523</v>
          </cell>
          <cell r="BD515" t="str">
            <v>N</v>
          </cell>
          <cell r="BF515" t="str">
            <v>Y</v>
          </cell>
          <cell r="BG515" t="str">
            <v>Sub 2</v>
          </cell>
          <cell r="BH515" t="str">
            <v>dtippin@ucsd.edu</v>
          </cell>
          <cell r="BJ515">
            <v>0</v>
          </cell>
          <cell r="BK515">
            <v>34820</v>
          </cell>
          <cell r="BL515">
            <v>101.44636015325671</v>
          </cell>
          <cell r="BM515">
            <v>43.477011494252871</v>
          </cell>
          <cell r="BN515">
            <v>0</v>
          </cell>
          <cell r="BO515">
            <v>0</v>
          </cell>
        </row>
        <row r="516">
          <cell r="A516">
            <v>2022</v>
          </cell>
          <cell r="B516">
            <v>348</v>
          </cell>
          <cell r="C516" t="str">
            <v>Radiation Medicine &amp; Applied Science</v>
          </cell>
          <cell r="D516" t="str">
            <v>NA</v>
          </cell>
          <cell r="F516" t="str">
            <v>Tam</v>
          </cell>
          <cell r="G516" t="str">
            <v>MSP</v>
          </cell>
          <cell r="H516" t="str">
            <v>Active</v>
          </cell>
          <cell r="I516">
            <v>10365720</v>
          </cell>
          <cell r="J516" t="e">
            <v>#N/A</v>
          </cell>
          <cell r="K516" t="str">
            <v>WOEL, ROSEMONDE FABIOLA IS</v>
          </cell>
          <cell r="L516" t="str">
            <v>WOEL</v>
          </cell>
          <cell r="M516" t="str">
            <v>ROSEMONDE</v>
          </cell>
          <cell r="N516">
            <v>44075</v>
          </cell>
          <cell r="O516">
            <v>44439</v>
          </cell>
          <cell r="P516" t="str">
            <v>0770</v>
          </cell>
          <cell r="Q516" t="str">
            <v>MSP</v>
          </cell>
          <cell r="R516">
            <v>40662000</v>
          </cell>
          <cell r="S516" t="e">
            <v>#REF!</v>
          </cell>
          <cell r="T516" t="str">
            <v/>
          </cell>
          <cell r="U516" t="str">
            <v>NA</v>
          </cell>
          <cell r="W516">
            <v>288616</v>
          </cell>
          <cell r="X516">
            <v>1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288616</v>
          </cell>
          <cell r="AD516">
            <v>111684</v>
          </cell>
          <cell r="AE516">
            <v>0</v>
          </cell>
          <cell r="AF516">
            <v>400300</v>
          </cell>
          <cell r="AG516">
            <v>400300</v>
          </cell>
          <cell r="AH516">
            <v>1</v>
          </cell>
          <cell r="AI516">
            <v>400300</v>
          </cell>
          <cell r="AJ516">
            <v>0</v>
          </cell>
          <cell r="AK516"/>
          <cell r="AL516"/>
          <cell r="AO516"/>
          <cell r="AP516"/>
          <cell r="AQ516"/>
          <cell r="AS516">
            <v>400300</v>
          </cell>
          <cell r="AT516">
            <v>44075</v>
          </cell>
          <cell r="AU516">
            <v>44439</v>
          </cell>
          <cell r="AV516" t="str">
            <v>MSP with PNZ only</v>
          </cell>
          <cell r="AW516">
            <v>43893</v>
          </cell>
          <cell r="AX516" t="str">
            <v>Taylor, J.</v>
          </cell>
          <cell r="BC516" t="str">
            <v>ARC0277378</v>
          </cell>
          <cell r="BD516" t="str">
            <v>M</v>
          </cell>
          <cell r="BF516" t="str">
            <v>Y</v>
          </cell>
          <cell r="BG516"/>
          <cell r="BH516" t="str">
            <v>rwoel@ucsd.edu</v>
          </cell>
          <cell r="BI516" t="str">
            <v>zoewoel@gmail.com</v>
          </cell>
          <cell r="BJ516">
            <v>0</v>
          </cell>
          <cell r="BK516">
            <v>34820</v>
          </cell>
          <cell r="BL516">
            <v>138.22605363984675</v>
          </cell>
          <cell r="BM516">
            <v>53.488505747126439</v>
          </cell>
          <cell r="BO516"/>
        </row>
        <row r="517">
          <cell r="A517">
            <v>2021</v>
          </cell>
          <cell r="B517">
            <v>362</v>
          </cell>
          <cell r="C517" t="str">
            <v>Dermatology</v>
          </cell>
          <cell r="D517" t="str">
            <v>NA</v>
          </cell>
          <cell r="E517" t="str">
            <v>362</v>
          </cell>
          <cell r="F517" t="str">
            <v>Huynh</v>
          </cell>
          <cell r="G517" t="str">
            <v>MSP</v>
          </cell>
          <cell r="H517" t="str">
            <v>Inactive</v>
          </cell>
          <cell r="I517">
            <v>10277393</v>
          </cell>
          <cell r="J517" t="e">
            <v>#N/A</v>
          </cell>
          <cell r="K517" t="str">
            <v>Elsensohn, Ashley Nicole</v>
          </cell>
          <cell r="L517" t="str">
            <v>Elsensohn</v>
          </cell>
          <cell r="M517" t="str">
            <v>Nicole</v>
          </cell>
          <cell r="N517">
            <v>44013</v>
          </cell>
          <cell r="O517">
            <v>44377</v>
          </cell>
          <cell r="P517" t="str">
            <v>0772</v>
          </cell>
          <cell r="Q517" t="str">
            <v>MSP</v>
          </cell>
          <cell r="R517">
            <v>40651239</v>
          </cell>
          <cell r="S517" t="e">
            <v>#REF!</v>
          </cell>
          <cell r="T517" t="str">
            <v/>
          </cell>
          <cell r="U517" t="str">
            <v>NA</v>
          </cell>
          <cell r="W517">
            <v>170000</v>
          </cell>
          <cell r="X517">
            <v>0.2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170000</v>
          </cell>
          <cell r="AD517">
            <v>0</v>
          </cell>
          <cell r="AE517">
            <v>0</v>
          </cell>
          <cell r="AF517">
            <v>170000</v>
          </cell>
          <cell r="AG517">
            <v>170000</v>
          </cell>
          <cell r="AH517">
            <v>0.2</v>
          </cell>
          <cell r="AI517">
            <v>34000</v>
          </cell>
          <cell r="AJ517">
            <v>0</v>
          </cell>
          <cell r="AK517"/>
          <cell r="AL517"/>
          <cell r="AO517"/>
          <cell r="AP517"/>
          <cell r="AQ517"/>
          <cell r="AS517">
            <v>34000</v>
          </cell>
          <cell r="AT517">
            <v>44013</v>
          </cell>
          <cell r="AU517">
            <v>44377</v>
          </cell>
          <cell r="AV517" t="str">
            <v>MSP without incentive</v>
          </cell>
          <cell r="AW517">
            <v>43838</v>
          </cell>
          <cell r="AX517" t="str">
            <v>Taylor, J.</v>
          </cell>
          <cell r="BC517" t="str">
            <v>New GME - ARC0271881</v>
          </cell>
          <cell r="BD517" t="str">
            <v>N</v>
          </cell>
          <cell r="BF517" t="str">
            <v>Y</v>
          </cell>
          <cell r="BG517" t="str">
            <v>GME</v>
          </cell>
          <cell r="BH517" t="str">
            <v>ashley.elsensohn@gmail.com</v>
          </cell>
          <cell r="BJ517">
            <v>0</v>
          </cell>
          <cell r="BK517">
            <v>36211</v>
          </cell>
          <cell r="BL517">
            <v>81.417624521072796</v>
          </cell>
          <cell r="BM517">
            <v>0</v>
          </cell>
          <cell r="BO517"/>
        </row>
        <row r="518">
          <cell r="A518">
            <v>2022</v>
          </cell>
          <cell r="B518">
            <v>362</v>
          </cell>
          <cell r="C518" t="str">
            <v>Dermatology</v>
          </cell>
          <cell r="D518" t="str">
            <v>NA</v>
          </cell>
          <cell r="F518" t="str">
            <v>Huynh</v>
          </cell>
          <cell r="G518" t="str">
            <v>MSP</v>
          </cell>
          <cell r="I518">
            <v>10287956</v>
          </cell>
          <cell r="J518" t="e">
            <v>#N/A</v>
          </cell>
          <cell r="K518" t="str">
            <v>Lee, Stephanie</v>
          </cell>
          <cell r="L518" t="str">
            <v>Lee</v>
          </cell>
          <cell r="M518" t="str">
            <v>Stephanie</v>
          </cell>
          <cell r="N518">
            <v>44018</v>
          </cell>
          <cell r="O518">
            <v>44382</v>
          </cell>
          <cell r="P518" t="str">
            <v>0772</v>
          </cell>
          <cell r="Q518" t="str">
            <v>MSP</v>
          </cell>
          <cell r="R518">
            <v>40714910</v>
          </cell>
          <cell r="S518" t="e">
            <v>#REF!</v>
          </cell>
          <cell r="T518" t="str">
            <v/>
          </cell>
          <cell r="U518" t="str">
            <v>NA</v>
          </cell>
          <cell r="W518">
            <v>91900</v>
          </cell>
          <cell r="X518">
            <v>0.47099999999999997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91900</v>
          </cell>
          <cell r="AD518">
            <v>0</v>
          </cell>
          <cell r="AE518">
            <v>0</v>
          </cell>
          <cell r="AF518">
            <v>91900</v>
          </cell>
          <cell r="AG518">
            <v>91900</v>
          </cell>
          <cell r="AH518">
            <v>0.47099999999999997</v>
          </cell>
          <cell r="AI518">
            <v>43284.899999999994</v>
          </cell>
          <cell r="AJ518">
            <v>0</v>
          </cell>
          <cell r="AK518"/>
          <cell r="AL518"/>
          <cell r="AO518"/>
          <cell r="AP518"/>
          <cell r="AQ518"/>
          <cell r="AS518">
            <v>43284.9</v>
          </cell>
          <cell r="AT518">
            <v>44018</v>
          </cell>
          <cell r="AU518">
            <v>44382</v>
          </cell>
          <cell r="AV518" t="str">
            <v>MSP with PNZ only</v>
          </cell>
          <cell r="AW518">
            <v>43993</v>
          </cell>
          <cell r="BC518" t="str">
            <v>ARC0284987</v>
          </cell>
          <cell r="BD518" t="str">
            <v>Y</v>
          </cell>
          <cell r="BF518" t="str">
            <v>Y</v>
          </cell>
          <cell r="BG518"/>
          <cell r="BH518" t="str">
            <v>Stephanie.S.Lee.MD@gmail.com</v>
          </cell>
          <cell r="BJ518">
            <v>0</v>
          </cell>
          <cell r="BL518">
            <v>44.013409961685824</v>
          </cell>
          <cell r="BM518">
            <v>0</v>
          </cell>
          <cell r="BO518"/>
        </row>
        <row r="519">
          <cell r="A519">
            <v>2022</v>
          </cell>
          <cell r="B519">
            <v>362</v>
          </cell>
          <cell r="C519" t="str">
            <v>Dermatology</v>
          </cell>
          <cell r="D519" t="str">
            <v>NA</v>
          </cell>
          <cell r="F519" t="str">
            <v>Huynh</v>
          </cell>
          <cell r="G519" t="str">
            <v>MSP</v>
          </cell>
          <cell r="H519" t="str">
            <v>Active</v>
          </cell>
          <cell r="I519">
            <v>10358364</v>
          </cell>
          <cell r="J519" t="e">
            <v>#N/A</v>
          </cell>
          <cell r="K519" t="str">
            <v>Daniels, Brianne Hisako</v>
          </cell>
          <cell r="L519" t="str">
            <v>Daniels</v>
          </cell>
          <cell r="M519" t="str">
            <v>Brianne Hisako</v>
          </cell>
          <cell r="N519">
            <v>44075</v>
          </cell>
          <cell r="O519">
            <v>44439</v>
          </cell>
          <cell r="P519" t="str">
            <v>0770</v>
          </cell>
          <cell r="Q519" t="str">
            <v>MSP</v>
          </cell>
          <cell r="R519">
            <v>40646626</v>
          </cell>
          <cell r="S519" t="e">
            <v>#REF!</v>
          </cell>
          <cell r="T519" t="str">
            <v/>
          </cell>
          <cell r="U519" t="str">
            <v>NA</v>
          </cell>
          <cell r="W519">
            <v>175392</v>
          </cell>
          <cell r="X519">
            <v>0.2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175392</v>
          </cell>
          <cell r="AD519">
            <v>75168</v>
          </cell>
          <cell r="AE519">
            <v>0</v>
          </cell>
          <cell r="AF519">
            <v>250560</v>
          </cell>
          <cell r="AG519">
            <v>250560</v>
          </cell>
          <cell r="AH519">
            <v>0.2</v>
          </cell>
          <cell r="AI519">
            <v>50112</v>
          </cell>
          <cell r="AJ519">
            <v>0</v>
          </cell>
          <cell r="AK519"/>
          <cell r="AL519"/>
          <cell r="AO519"/>
          <cell r="AP519"/>
          <cell r="AQ519"/>
          <cell r="AS519">
            <v>50112</v>
          </cell>
          <cell r="AT519">
            <v>44075</v>
          </cell>
          <cell r="AU519">
            <v>44439</v>
          </cell>
          <cell r="AV519" t="str">
            <v>MSP with PSZ only</v>
          </cell>
          <cell r="AW519">
            <v>43696</v>
          </cell>
          <cell r="BC519" t="str">
            <v>MSP renewal appt eff. 9/1/20-8/31/21 (ARC0282555)</v>
          </cell>
          <cell r="BD519" t="str">
            <v>M</v>
          </cell>
          <cell r="BF519" t="str">
            <v>Y</v>
          </cell>
          <cell r="BG519" t="str">
            <v>Sub 2</v>
          </cell>
          <cell r="BH519" t="str">
            <v>bdaniels@ucsd.edu</v>
          </cell>
          <cell r="BJ519">
            <v>0</v>
          </cell>
          <cell r="BK519">
            <v>36220</v>
          </cell>
          <cell r="BL519">
            <v>84</v>
          </cell>
          <cell r="BM519">
            <v>36</v>
          </cell>
          <cell r="BN519">
            <v>6</v>
          </cell>
          <cell r="BO519">
            <v>216</v>
          </cell>
        </row>
        <row r="520">
          <cell r="A520">
            <v>2022</v>
          </cell>
          <cell r="B520">
            <v>362</v>
          </cell>
          <cell r="C520" t="str">
            <v>Dermatology</v>
          </cell>
          <cell r="D520" t="str">
            <v>NA</v>
          </cell>
          <cell r="F520" t="str">
            <v>Huynh</v>
          </cell>
          <cell r="G520" t="str">
            <v>MSP</v>
          </cell>
          <cell r="H520" t="str">
            <v>Active</v>
          </cell>
          <cell r="I520">
            <v>10359078</v>
          </cell>
          <cell r="J520" t="e">
            <v>#N/A</v>
          </cell>
          <cell r="K520" t="str">
            <v>Tracy, Alexis R</v>
          </cell>
          <cell r="L520" t="str">
            <v>Tracy</v>
          </cell>
          <cell r="M520" t="str">
            <v>Alexis</v>
          </cell>
          <cell r="N520">
            <v>44020</v>
          </cell>
          <cell r="O520">
            <v>44384</v>
          </cell>
          <cell r="P520" t="str">
            <v>0772</v>
          </cell>
          <cell r="Q520" t="str">
            <v>MSP</v>
          </cell>
          <cell r="R520">
            <v>40646272</v>
          </cell>
          <cell r="S520" t="e">
            <v>#REF!</v>
          </cell>
          <cell r="T520" t="str">
            <v/>
          </cell>
          <cell r="U520" t="str">
            <v>NA</v>
          </cell>
          <cell r="W520">
            <v>91900</v>
          </cell>
          <cell r="X520">
            <v>0.47099999999999997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91900</v>
          </cell>
          <cell r="AD520">
            <v>0</v>
          </cell>
          <cell r="AE520">
            <v>0</v>
          </cell>
          <cell r="AF520">
            <v>91900</v>
          </cell>
          <cell r="AG520">
            <v>91900</v>
          </cell>
          <cell r="AH520">
            <v>0.47099999999999997</v>
          </cell>
          <cell r="AI520">
            <v>43284.899999999994</v>
          </cell>
          <cell r="AJ520">
            <v>0</v>
          </cell>
          <cell r="AK520"/>
          <cell r="AL520"/>
          <cell r="AO520"/>
          <cell r="AP520"/>
          <cell r="AQ520"/>
          <cell r="AS520">
            <v>43284.9</v>
          </cell>
          <cell r="AT520">
            <v>44020</v>
          </cell>
          <cell r="AU520">
            <v>44384</v>
          </cell>
          <cell r="AV520" t="str">
            <v>MSP with PNZ only</v>
          </cell>
          <cell r="AW520">
            <v>43993</v>
          </cell>
          <cell r="AX520" t="str">
            <v>Huynh, K.</v>
          </cell>
          <cell r="BC520" t="str">
            <v>ARC0279487</v>
          </cell>
          <cell r="BD520" t="str">
            <v>N</v>
          </cell>
          <cell r="BF520" t="str">
            <v>Y</v>
          </cell>
          <cell r="BG520"/>
          <cell r="BH520" t="str">
            <v>atracy@ucsd.edu</v>
          </cell>
          <cell r="BJ520">
            <v>0</v>
          </cell>
          <cell r="BK520">
            <v>36220</v>
          </cell>
          <cell r="BL520">
            <v>44.013409961685824</v>
          </cell>
          <cell r="BM520">
            <v>0</v>
          </cell>
          <cell r="BO520"/>
        </row>
        <row r="521">
          <cell r="A521">
            <v>2021</v>
          </cell>
          <cell r="B521">
            <v>362</v>
          </cell>
          <cell r="C521" t="str">
            <v>Dermatology</v>
          </cell>
          <cell r="D521" t="str">
            <v>NA</v>
          </cell>
          <cell r="F521" t="str">
            <v>Huynh</v>
          </cell>
          <cell r="G521" t="str">
            <v>MSP</v>
          </cell>
          <cell r="H521" t="str">
            <v>Inactive</v>
          </cell>
          <cell r="I521">
            <v>10362304</v>
          </cell>
          <cell r="J521" t="e">
            <v>#N/A</v>
          </cell>
          <cell r="K521" t="str">
            <v>Singh, Gaurav</v>
          </cell>
          <cell r="L521" t="str">
            <v>Singh</v>
          </cell>
          <cell r="M521" t="str">
            <v>Gaurav</v>
          </cell>
          <cell r="N521">
            <v>44013</v>
          </cell>
          <cell r="O521">
            <v>44377</v>
          </cell>
          <cell r="P521" t="str">
            <v>0772</v>
          </cell>
          <cell r="Q521" t="str">
            <v>MSP</v>
          </cell>
          <cell r="R521">
            <v>40648850</v>
          </cell>
          <cell r="S521" t="e">
            <v>#REF!</v>
          </cell>
          <cell r="T521" t="str">
            <v/>
          </cell>
          <cell r="U521" t="str">
            <v>NA</v>
          </cell>
          <cell r="W521">
            <v>170000</v>
          </cell>
          <cell r="X521">
            <v>0.2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170000</v>
          </cell>
          <cell r="AD521">
            <v>0</v>
          </cell>
          <cell r="AE521">
            <v>0</v>
          </cell>
          <cell r="AF521">
            <v>170000</v>
          </cell>
          <cell r="AG521">
            <v>170000</v>
          </cell>
          <cell r="AH521">
            <v>0.2</v>
          </cell>
          <cell r="AI521">
            <v>34000</v>
          </cell>
          <cell r="AJ521">
            <v>0</v>
          </cell>
          <cell r="AK521"/>
          <cell r="AL521"/>
          <cell r="AO521"/>
          <cell r="AP521"/>
          <cell r="AQ521"/>
          <cell r="AS521">
            <v>34000</v>
          </cell>
          <cell r="AT521">
            <v>44013</v>
          </cell>
          <cell r="AU521">
            <v>44377</v>
          </cell>
          <cell r="AV521" t="str">
            <v>MSP without incentive</v>
          </cell>
          <cell r="AW521">
            <v>43858</v>
          </cell>
          <cell r="AX521" t="str">
            <v>Taylor, J.</v>
          </cell>
          <cell r="BC521" t="str">
            <v>ARC0271879</v>
          </cell>
          <cell r="BD521" t="str">
            <v>N</v>
          </cell>
          <cell r="BF521" t="str">
            <v>Y</v>
          </cell>
          <cell r="BG521" t="str">
            <v>GME</v>
          </cell>
          <cell r="BH521" t="str">
            <v>g3singh@ucsd.edu</v>
          </cell>
          <cell r="BJ521">
            <v>0</v>
          </cell>
          <cell r="BK521">
            <v>36211</v>
          </cell>
          <cell r="BL521">
            <v>81.417624521072796</v>
          </cell>
          <cell r="BM521">
            <v>0</v>
          </cell>
          <cell r="BO521"/>
        </row>
        <row r="522">
          <cell r="A522">
            <v>2021</v>
          </cell>
          <cell r="B522">
            <v>362</v>
          </cell>
          <cell r="C522" t="str">
            <v>Dermatology</v>
          </cell>
          <cell r="D522" t="str">
            <v>NA</v>
          </cell>
          <cell r="F522" t="str">
            <v>Huynh</v>
          </cell>
          <cell r="G522" t="str">
            <v>MSP</v>
          </cell>
          <cell r="H522" t="str">
            <v>Active</v>
          </cell>
          <cell r="I522">
            <v>10365523</v>
          </cell>
          <cell r="J522" t="e">
            <v>#N/A</v>
          </cell>
          <cell r="K522" t="str">
            <v>Shaw, Daniel</v>
          </cell>
          <cell r="L522" t="str">
            <v>Shaw</v>
          </cell>
          <cell r="M522" t="str">
            <v>Daniel</v>
          </cell>
          <cell r="N522">
            <v>44013</v>
          </cell>
          <cell r="O522">
            <v>44377</v>
          </cell>
          <cell r="P522" t="str">
            <v>0770</v>
          </cell>
          <cell r="Q522" t="str">
            <v>MSP</v>
          </cell>
          <cell r="R522">
            <v>40659290</v>
          </cell>
          <cell r="S522" t="e">
            <v>#REF!</v>
          </cell>
          <cell r="T522" t="str">
            <v/>
          </cell>
          <cell r="U522" t="str">
            <v>NA</v>
          </cell>
          <cell r="W522">
            <v>250560</v>
          </cell>
          <cell r="X522">
            <v>0.3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250560</v>
          </cell>
          <cell r="AD522">
            <v>0</v>
          </cell>
          <cell r="AE522">
            <v>0</v>
          </cell>
          <cell r="AF522">
            <v>250560</v>
          </cell>
          <cell r="AG522">
            <v>250560</v>
          </cell>
          <cell r="AH522">
            <v>0.3</v>
          </cell>
          <cell r="AI522">
            <v>75168</v>
          </cell>
          <cell r="AJ522">
            <v>0</v>
          </cell>
          <cell r="AK522"/>
          <cell r="AL522"/>
          <cell r="AO522"/>
          <cell r="AP522"/>
          <cell r="AQ522"/>
          <cell r="AS522">
            <v>75168</v>
          </cell>
          <cell r="AT522">
            <v>44013</v>
          </cell>
          <cell r="AU522">
            <v>44377</v>
          </cell>
          <cell r="AV522" t="str">
            <v>MSP with PNZ and PSZ</v>
          </cell>
          <cell r="AW522">
            <v>43888</v>
          </cell>
          <cell r="BC522" t="str">
            <v>ARC0273253- kkh</v>
          </cell>
          <cell r="BD522" t="str">
            <v>M</v>
          </cell>
          <cell r="BF522" t="str">
            <v>Y</v>
          </cell>
          <cell r="BG522" t="str">
            <v>Sub 2</v>
          </cell>
          <cell r="BH522" t="str">
            <v>dwshaw@ucsd.edu</v>
          </cell>
          <cell r="BJ522">
            <v>0</v>
          </cell>
          <cell r="BK522">
            <v>36220</v>
          </cell>
          <cell r="BL522">
            <v>120</v>
          </cell>
          <cell r="BM522">
            <v>0</v>
          </cell>
          <cell r="BN522">
            <v>0</v>
          </cell>
          <cell r="BO522">
            <v>0</v>
          </cell>
        </row>
        <row r="523">
          <cell r="A523">
            <v>2021</v>
          </cell>
          <cell r="B523">
            <v>362</v>
          </cell>
          <cell r="C523" t="str">
            <v>Dermatology</v>
          </cell>
          <cell r="D523" t="str">
            <v>NA</v>
          </cell>
          <cell r="F523" t="str">
            <v>Huynh</v>
          </cell>
          <cell r="G523" t="str">
            <v>MSP</v>
          </cell>
          <cell r="H523" t="str">
            <v>Active</v>
          </cell>
          <cell r="I523">
            <v>10366522</v>
          </cell>
          <cell r="J523" t="e">
            <v>#N/A</v>
          </cell>
          <cell r="K523" t="str">
            <v>Yu, Benjamin</v>
          </cell>
          <cell r="L523" t="str">
            <v>Yu</v>
          </cell>
          <cell r="M523" t="str">
            <v>Benjamin</v>
          </cell>
          <cell r="N523">
            <v>43831</v>
          </cell>
          <cell r="O523">
            <v>44196</v>
          </cell>
          <cell r="P523" t="str">
            <v>0770</v>
          </cell>
          <cell r="Q523" t="str">
            <v>MSP</v>
          </cell>
          <cell r="R523">
            <v>40662295</v>
          </cell>
          <cell r="S523" t="e">
            <v>#REF!</v>
          </cell>
          <cell r="T523" t="str">
            <v/>
          </cell>
          <cell r="U523" t="str">
            <v>NA</v>
          </cell>
          <cell r="W523">
            <v>250560</v>
          </cell>
          <cell r="X523">
            <v>0.2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250560</v>
          </cell>
          <cell r="AD523">
            <v>0</v>
          </cell>
          <cell r="AE523">
            <v>0</v>
          </cell>
          <cell r="AF523">
            <v>250560</v>
          </cell>
          <cell r="AG523">
            <v>250560</v>
          </cell>
          <cell r="AH523">
            <v>0.2</v>
          </cell>
          <cell r="AI523">
            <v>50112</v>
          </cell>
          <cell r="AJ523">
            <v>0</v>
          </cell>
          <cell r="AK523"/>
          <cell r="AL523"/>
          <cell r="AO523"/>
          <cell r="AP523"/>
          <cell r="AQ523"/>
          <cell r="AS523">
            <v>50112</v>
          </cell>
          <cell r="AT523">
            <v>43831</v>
          </cell>
          <cell r="AU523">
            <v>44196</v>
          </cell>
          <cell r="AV523" t="str">
            <v>MSP with PNZ and PSZ</v>
          </cell>
          <cell r="AW523">
            <v>43760</v>
          </cell>
          <cell r="AX523" t="str">
            <v>Taylor, J.</v>
          </cell>
          <cell r="BC523" t="str">
            <v>MSP renewal</v>
          </cell>
          <cell r="BD523" t="str">
            <v>M</v>
          </cell>
          <cell r="BF523" t="str">
            <v>Y</v>
          </cell>
          <cell r="BG523" t="str">
            <v>Sub 2</v>
          </cell>
          <cell r="BH523" t="str">
            <v>byu@ucsd.edu</v>
          </cell>
          <cell r="BJ523">
            <v>0</v>
          </cell>
          <cell r="BK523">
            <v>36220</v>
          </cell>
          <cell r="BL523">
            <v>120</v>
          </cell>
          <cell r="BM523">
            <v>0</v>
          </cell>
          <cell r="BN523">
            <v>0</v>
          </cell>
          <cell r="BO523">
            <v>0</v>
          </cell>
        </row>
        <row r="524">
          <cell r="A524">
            <v>2021</v>
          </cell>
          <cell r="B524">
            <v>362</v>
          </cell>
          <cell r="C524" t="str">
            <v>Dermatology</v>
          </cell>
          <cell r="D524" t="str">
            <v>NA</v>
          </cell>
          <cell r="F524" t="str">
            <v>Huynh</v>
          </cell>
          <cell r="G524" t="str">
            <v>MSP</v>
          </cell>
          <cell r="H524" t="str">
            <v>Active</v>
          </cell>
          <cell r="I524">
            <v>10370933</v>
          </cell>
          <cell r="J524" t="e">
            <v>#N/A</v>
          </cell>
          <cell r="K524" t="str">
            <v>Boiko, Susan</v>
          </cell>
          <cell r="L524" t="str">
            <v>Boiko</v>
          </cell>
          <cell r="M524" t="str">
            <v>Susan</v>
          </cell>
          <cell r="N524">
            <v>43891</v>
          </cell>
          <cell r="O524">
            <v>44255</v>
          </cell>
          <cell r="P524" t="str">
            <v>0770</v>
          </cell>
          <cell r="Q524" t="str">
            <v>MSP</v>
          </cell>
          <cell r="R524">
            <v>40649270</v>
          </cell>
          <cell r="S524" t="e">
            <v>#REF!</v>
          </cell>
          <cell r="T524" t="str">
            <v/>
          </cell>
          <cell r="U524" t="str">
            <v>NA</v>
          </cell>
          <cell r="W524">
            <v>175392</v>
          </cell>
          <cell r="X524">
            <v>0.4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175392</v>
          </cell>
          <cell r="AD524">
            <v>75168</v>
          </cell>
          <cell r="AE524">
            <v>0</v>
          </cell>
          <cell r="AF524">
            <v>250560</v>
          </cell>
          <cell r="AG524">
            <v>250560</v>
          </cell>
          <cell r="AH524">
            <v>0.4</v>
          </cell>
          <cell r="AI524">
            <v>100224</v>
          </cell>
          <cell r="AJ524">
            <v>0</v>
          </cell>
          <cell r="AK524"/>
          <cell r="AL524"/>
          <cell r="AO524"/>
          <cell r="AP524"/>
          <cell r="AQ524"/>
          <cell r="AS524">
            <v>100224</v>
          </cell>
          <cell r="AT524">
            <v>43891</v>
          </cell>
          <cell r="AU524">
            <v>44255</v>
          </cell>
          <cell r="AV524" t="str">
            <v>MSP with PNZ only</v>
          </cell>
          <cell r="AW524">
            <v>43871</v>
          </cell>
          <cell r="AX524" t="str">
            <v>Huynh, K.</v>
          </cell>
          <cell r="BC524" t="str">
            <v>ARC0268155- kkh</v>
          </cell>
          <cell r="BD524" t="str">
            <v>M</v>
          </cell>
          <cell r="BF524" t="str">
            <v>N</v>
          </cell>
          <cell r="BG524" t="str">
            <v>Sub 2</v>
          </cell>
          <cell r="BH524" t="str">
            <v>sboiko@ucsd.edu</v>
          </cell>
          <cell r="BI524" t="str">
            <v>Peds Derm Affiliated per B. Gomez on 4/9/18 SSM
TK Exception: Setup in MTE eff. 10/1 per BG (ARC0201651/ARC0237216)</v>
          </cell>
          <cell r="BJ524">
            <v>1</v>
          </cell>
          <cell r="BK524">
            <v>36220</v>
          </cell>
          <cell r="BL524">
            <v>84</v>
          </cell>
          <cell r="BM524">
            <v>36</v>
          </cell>
          <cell r="BN524">
            <v>0</v>
          </cell>
          <cell r="BO524">
            <v>0</v>
          </cell>
        </row>
        <row r="525">
          <cell r="A525">
            <v>2021</v>
          </cell>
          <cell r="B525">
            <v>362</v>
          </cell>
          <cell r="C525" t="str">
            <v>Dermatology</v>
          </cell>
          <cell r="D525" t="str">
            <v>NA</v>
          </cell>
          <cell r="F525" t="str">
            <v>Huynh</v>
          </cell>
          <cell r="G525" t="str">
            <v>MSP</v>
          </cell>
          <cell r="H525" t="str">
            <v>Active</v>
          </cell>
          <cell r="I525">
            <v>10371193</v>
          </cell>
          <cell r="J525" t="e">
            <v>#N/A</v>
          </cell>
          <cell r="K525" t="str">
            <v>Gilbertson, Erik</v>
          </cell>
          <cell r="L525" t="str">
            <v>Gilbertson</v>
          </cell>
          <cell r="M525" t="str">
            <v>Erik</v>
          </cell>
          <cell r="N525">
            <v>44013</v>
          </cell>
          <cell r="O525">
            <v>44377</v>
          </cell>
          <cell r="P525" t="str">
            <v>0770</v>
          </cell>
          <cell r="Q525" t="str">
            <v>MSP</v>
          </cell>
          <cell r="R525">
            <v>40652056</v>
          </cell>
          <cell r="S525" t="e">
            <v>#REF!</v>
          </cell>
          <cell r="T525" t="str">
            <v/>
          </cell>
          <cell r="U525" t="str">
            <v>NA</v>
          </cell>
          <cell r="W525">
            <v>250560</v>
          </cell>
          <cell r="X525">
            <v>0.3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250560</v>
          </cell>
          <cell r="AD525">
            <v>0</v>
          </cell>
          <cell r="AE525">
            <v>0</v>
          </cell>
          <cell r="AF525">
            <v>250560</v>
          </cell>
          <cell r="AG525">
            <v>250560</v>
          </cell>
          <cell r="AH525">
            <v>0.3</v>
          </cell>
          <cell r="AI525">
            <v>75168</v>
          </cell>
          <cell r="AJ525">
            <v>0</v>
          </cell>
          <cell r="AK525"/>
          <cell r="AL525"/>
          <cell r="AO525"/>
          <cell r="AP525"/>
          <cell r="AQ525"/>
          <cell r="AS525">
            <v>75168</v>
          </cell>
          <cell r="AT525">
            <v>44013</v>
          </cell>
          <cell r="AU525">
            <v>44377</v>
          </cell>
          <cell r="AV525" t="str">
            <v>MSP with PNZ only</v>
          </cell>
          <cell r="AW525">
            <v>43963</v>
          </cell>
          <cell r="AX525" t="str">
            <v>Huynh, K.</v>
          </cell>
          <cell r="BC525" t="str">
            <v>ARC0273302</v>
          </cell>
          <cell r="BD525" t="str">
            <v>D</v>
          </cell>
          <cell r="BF525" t="str">
            <v>Y</v>
          </cell>
          <cell r="BG525" t="str">
            <v>Sub 2</v>
          </cell>
          <cell r="BH525" t="str">
            <v>eogilbertson@ucsd.edu</v>
          </cell>
          <cell r="BI525" t="str">
            <v>Correct as D - Doctor emails directly to dept for hours worked, no MTE set up needed</v>
          </cell>
          <cell r="BJ525">
            <v>0</v>
          </cell>
          <cell r="BK525">
            <v>36220</v>
          </cell>
          <cell r="BL525">
            <v>120</v>
          </cell>
          <cell r="BM525">
            <v>0</v>
          </cell>
          <cell r="BN525">
            <v>0</v>
          </cell>
          <cell r="BO525">
            <v>0</v>
          </cell>
        </row>
        <row r="526">
          <cell r="A526">
            <v>2022</v>
          </cell>
          <cell r="B526">
            <v>362</v>
          </cell>
          <cell r="C526" t="str">
            <v>Dermatology</v>
          </cell>
          <cell r="D526" t="str">
            <v>NA</v>
          </cell>
          <cell r="F526" t="str">
            <v>Huynh</v>
          </cell>
          <cell r="G526" t="str">
            <v>MSP</v>
          </cell>
          <cell r="H526" t="str">
            <v>Active</v>
          </cell>
          <cell r="I526">
            <v>10372628</v>
          </cell>
          <cell r="J526" t="e">
            <v>#N/A</v>
          </cell>
          <cell r="K526" t="str">
            <v>Bhatti, Safiyyah</v>
          </cell>
          <cell r="L526" t="str">
            <v>Bhatti</v>
          </cell>
          <cell r="M526" t="str">
            <v>Safiyyah</v>
          </cell>
          <cell r="N526">
            <v>44077</v>
          </cell>
          <cell r="O526">
            <v>44441</v>
          </cell>
          <cell r="P526" t="str">
            <v>0772</v>
          </cell>
          <cell r="Q526" t="str">
            <v>MSP</v>
          </cell>
          <cell r="R526">
            <v>40649839</v>
          </cell>
          <cell r="S526" t="e">
            <v>#REF!</v>
          </cell>
          <cell r="T526" t="str">
            <v/>
          </cell>
          <cell r="U526" t="str">
            <v>NA</v>
          </cell>
          <cell r="W526">
            <v>91900</v>
          </cell>
          <cell r="X526">
            <v>0.47099999999999997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91900</v>
          </cell>
          <cell r="AD526">
            <v>0</v>
          </cell>
          <cell r="AE526">
            <v>0</v>
          </cell>
          <cell r="AF526">
            <v>91900</v>
          </cell>
          <cell r="AG526">
            <v>91900</v>
          </cell>
          <cell r="AH526">
            <v>0.47099999999999997</v>
          </cell>
          <cell r="AI526">
            <v>43284.899999999994</v>
          </cell>
          <cell r="AJ526">
            <v>0</v>
          </cell>
          <cell r="AK526"/>
          <cell r="AL526"/>
          <cell r="AO526"/>
          <cell r="AP526"/>
          <cell r="AQ526"/>
          <cell r="AS526">
            <v>43284.9</v>
          </cell>
          <cell r="AT526">
            <v>44077</v>
          </cell>
          <cell r="AU526">
            <v>44441</v>
          </cell>
          <cell r="AV526" t="str">
            <v>MSP with PNZ only</v>
          </cell>
          <cell r="AW526">
            <v>43696</v>
          </cell>
          <cell r="BC526" t="str">
            <v>ARC0284234</v>
          </cell>
          <cell r="BD526" t="str">
            <v>N</v>
          </cell>
          <cell r="BF526" t="str">
            <v>Y</v>
          </cell>
          <cell r="BG526"/>
          <cell r="BH526" t="str">
            <v>safiyyahb@gmail.com</v>
          </cell>
          <cell r="BJ526">
            <v>0</v>
          </cell>
          <cell r="BK526">
            <v>36220</v>
          </cell>
          <cell r="BL526">
            <v>44.013409961685824</v>
          </cell>
          <cell r="BM526">
            <v>0</v>
          </cell>
          <cell r="BO526"/>
        </row>
        <row r="527">
          <cell r="A527">
            <v>2021</v>
          </cell>
          <cell r="B527">
            <v>367</v>
          </cell>
          <cell r="C527" t="str">
            <v>Student Run Free Clinic</v>
          </cell>
          <cell r="D527" t="str">
            <v>NA</v>
          </cell>
          <cell r="F527" t="str">
            <v>Reyes</v>
          </cell>
          <cell r="G527" t="str">
            <v>MSP</v>
          </cell>
          <cell r="H527" t="str">
            <v>Active</v>
          </cell>
          <cell r="I527">
            <v>10366141</v>
          </cell>
          <cell r="J527" t="e">
            <v>#N/A</v>
          </cell>
          <cell r="K527" t="str">
            <v>Yamaguchi, Sussi</v>
          </cell>
          <cell r="L527" t="str">
            <v>Yamaguchi</v>
          </cell>
          <cell r="M527" t="str">
            <v>Sussi</v>
          </cell>
          <cell r="N527">
            <v>44013</v>
          </cell>
          <cell r="O527">
            <v>44377</v>
          </cell>
          <cell r="P527" t="str">
            <v>0776</v>
          </cell>
          <cell r="Q527" t="str">
            <v>MSP</v>
          </cell>
          <cell r="R527">
            <v>40662166</v>
          </cell>
          <cell r="S527" t="e">
            <v>#REF!</v>
          </cell>
          <cell r="T527" t="str">
            <v/>
          </cell>
          <cell r="U527" t="str">
            <v>NA</v>
          </cell>
          <cell r="W527">
            <v>159665</v>
          </cell>
          <cell r="X527">
            <v>0.6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159665</v>
          </cell>
          <cell r="AD527">
            <v>0</v>
          </cell>
          <cell r="AE527">
            <v>0</v>
          </cell>
          <cell r="AF527">
            <v>159665</v>
          </cell>
          <cell r="AG527">
            <v>159665</v>
          </cell>
          <cell r="AH527">
            <v>0.6</v>
          </cell>
          <cell r="AI527">
            <v>95799</v>
          </cell>
          <cell r="AJ527">
            <v>0</v>
          </cell>
          <cell r="AK527"/>
          <cell r="AL527"/>
          <cell r="AO527"/>
          <cell r="AP527"/>
          <cell r="AQ527"/>
          <cell r="AS527">
            <v>95799</v>
          </cell>
          <cell r="AT527">
            <v>43831</v>
          </cell>
          <cell r="AU527">
            <v>44012</v>
          </cell>
          <cell r="AV527" t="str">
            <v>MSP with PNZ only</v>
          </cell>
          <cell r="AW527">
            <v>43937</v>
          </cell>
          <cell r="AX527" t="str">
            <v>Reyes, J.</v>
          </cell>
          <cell r="BC527" t="str">
            <v>ARC0273232</v>
          </cell>
          <cell r="BD527" t="str">
            <v>Y</v>
          </cell>
          <cell r="BF527" t="str">
            <v>Y</v>
          </cell>
          <cell r="BG527"/>
          <cell r="BH527" t="str">
            <v>suyamaguchi@ucsd.edu</v>
          </cell>
          <cell r="BI527" t="str">
            <v>Correct as Y - MSP part of CFM, not part of DFM Division</v>
          </cell>
          <cell r="BJ527">
            <v>0</v>
          </cell>
          <cell r="BK527">
            <v>36720</v>
          </cell>
          <cell r="BL527">
            <v>76.467911877394641</v>
          </cell>
          <cell r="BM527">
            <v>0</v>
          </cell>
          <cell r="BO527"/>
        </row>
        <row r="528">
          <cell r="A528">
            <v>2021</v>
          </cell>
          <cell r="B528">
            <v>367</v>
          </cell>
          <cell r="C528" t="str">
            <v>Student Run Free Clinic</v>
          </cell>
          <cell r="D528" t="str">
            <v>NA</v>
          </cell>
          <cell r="F528" t="str">
            <v>Reyes</v>
          </cell>
          <cell r="G528" t="str">
            <v>MSP</v>
          </cell>
          <cell r="H528" t="str">
            <v>Active</v>
          </cell>
          <cell r="I528">
            <v>10366285</v>
          </cell>
          <cell r="J528" t="e">
            <v>#N/A</v>
          </cell>
          <cell r="K528" t="str">
            <v>Silverstein, Irvin</v>
          </cell>
          <cell r="L528" t="str">
            <v>Silverstein</v>
          </cell>
          <cell r="M528" t="str">
            <v>Irvin</v>
          </cell>
          <cell r="N528">
            <v>44013</v>
          </cell>
          <cell r="O528">
            <v>44377</v>
          </cell>
          <cell r="P528" t="str">
            <v>0776</v>
          </cell>
          <cell r="Q528" t="str">
            <v>MSP</v>
          </cell>
          <cell r="R528">
            <v>40659556</v>
          </cell>
          <cell r="S528" t="e">
            <v>#REF!</v>
          </cell>
          <cell r="T528" t="str">
            <v/>
          </cell>
          <cell r="U528" t="str">
            <v>NA</v>
          </cell>
          <cell r="W528">
            <v>183300</v>
          </cell>
          <cell r="X528">
            <v>0.01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183300</v>
          </cell>
          <cell r="AD528">
            <v>66700</v>
          </cell>
          <cell r="AE528">
            <v>0</v>
          </cell>
          <cell r="AF528">
            <v>250000</v>
          </cell>
          <cell r="AG528">
            <v>250000</v>
          </cell>
          <cell r="AH528">
            <v>0.01</v>
          </cell>
          <cell r="AI528">
            <v>2500</v>
          </cell>
          <cell r="AJ528">
            <v>0</v>
          </cell>
          <cell r="AK528"/>
          <cell r="AL528"/>
          <cell r="AO528"/>
          <cell r="AP528"/>
          <cell r="AQ528"/>
          <cell r="AS528">
            <v>2500</v>
          </cell>
          <cell r="AT528">
            <v>44013</v>
          </cell>
          <cell r="AU528">
            <v>44377</v>
          </cell>
          <cell r="AV528" t="str">
            <v>MSP with PNZ and PSZ</v>
          </cell>
          <cell r="AW528">
            <v>43943</v>
          </cell>
          <cell r="AX528" t="str">
            <v>Reyes, J.</v>
          </cell>
          <cell r="BC528" t="str">
            <v>ARC0273541</v>
          </cell>
          <cell r="BD528" t="str">
            <v>N</v>
          </cell>
          <cell r="BF528" t="str">
            <v>Y</v>
          </cell>
          <cell r="BG528"/>
          <cell r="BH528" t="str">
            <v>ibsilverstein@ucsd.edu</v>
          </cell>
          <cell r="BJ528">
            <v>0</v>
          </cell>
          <cell r="BK528">
            <v>36720</v>
          </cell>
          <cell r="BL528">
            <v>87.787356321839084</v>
          </cell>
          <cell r="BM528">
            <v>31.944444444444443</v>
          </cell>
          <cell r="BO528"/>
        </row>
        <row r="529">
          <cell r="A529">
            <v>2022</v>
          </cell>
          <cell r="B529">
            <v>370</v>
          </cell>
          <cell r="C529" t="str">
            <v>Urology</v>
          </cell>
          <cell r="D529" t="str">
            <v>NA</v>
          </cell>
          <cell r="F529" t="str">
            <v>Shamshoum</v>
          </cell>
          <cell r="G529" t="str">
            <v>MSP</v>
          </cell>
          <cell r="H529" t="str">
            <v>Active</v>
          </cell>
          <cell r="I529">
            <v>10041996</v>
          </cell>
          <cell r="J529" t="e">
            <v>#N/A</v>
          </cell>
          <cell r="K529" t="str">
            <v>Salmasi, Amirali</v>
          </cell>
          <cell r="L529" t="str">
            <v>Salmasi</v>
          </cell>
          <cell r="M529" t="str">
            <v>Amirali</v>
          </cell>
          <cell r="N529">
            <v>44075</v>
          </cell>
          <cell r="O529">
            <v>44439</v>
          </cell>
          <cell r="P529" t="str">
            <v>0772</v>
          </cell>
          <cell r="Q529" t="str">
            <v>MSP</v>
          </cell>
          <cell r="R529">
            <v>40660035</v>
          </cell>
          <cell r="S529" t="e">
            <v>#REF!</v>
          </cell>
          <cell r="T529" t="str">
            <v/>
          </cell>
          <cell r="U529" t="str">
            <v>NA</v>
          </cell>
          <cell r="W529">
            <v>186234</v>
          </cell>
          <cell r="X529">
            <v>1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186234</v>
          </cell>
          <cell r="AD529">
            <v>72066</v>
          </cell>
          <cell r="AE529">
            <v>0</v>
          </cell>
          <cell r="AF529">
            <v>258300</v>
          </cell>
          <cell r="AG529">
            <v>258300</v>
          </cell>
          <cell r="AH529">
            <v>1</v>
          </cell>
          <cell r="AI529">
            <v>258300</v>
          </cell>
          <cell r="AJ529">
            <v>0</v>
          </cell>
          <cell r="AK529"/>
          <cell r="AL529"/>
          <cell r="AO529"/>
          <cell r="AP529"/>
          <cell r="AQ529"/>
          <cell r="AS529">
            <v>258300</v>
          </cell>
          <cell r="AT529">
            <v>44075</v>
          </cell>
          <cell r="AU529">
            <v>44439</v>
          </cell>
          <cell r="AV529" t="str">
            <v>MSP with PNZ and PSZ</v>
          </cell>
          <cell r="AW529">
            <v>44067</v>
          </cell>
          <cell r="AX529" t="str">
            <v>Shamshoum, K.</v>
          </cell>
          <cell r="BC529" t="str">
            <v>ARC0282552</v>
          </cell>
          <cell r="BD529" t="str">
            <v>Y</v>
          </cell>
          <cell r="BF529" t="str">
            <v>Y</v>
          </cell>
          <cell r="BG529"/>
          <cell r="BH529" t="str">
            <v>asalmasi@ucsd.edu</v>
          </cell>
          <cell r="BJ529">
            <v>0</v>
          </cell>
          <cell r="BK529">
            <v>37020</v>
          </cell>
          <cell r="BL529">
            <v>89.19252873563218</v>
          </cell>
          <cell r="BM529">
            <v>34.514367816091955</v>
          </cell>
          <cell r="BO529"/>
        </row>
        <row r="530">
          <cell r="A530">
            <v>2021</v>
          </cell>
          <cell r="B530">
            <v>370</v>
          </cell>
          <cell r="C530" t="str">
            <v>Urology</v>
          </cell>
          <cell r="D530" t="str">
            <v>NA</v>
          </cell>
          <cell r="F530" t="str">
            <v>Shamshoum</v>
          </cell>
          <cell r="G530" t="str">
            <v>MSP</v>
          </cell>
          <cell r="H530" t="str">
            <v>Active</v>
          </cell>
          <cell r="I530">
            <v>10358658</v>
          </cell>
          <cell r="J530" t="e">
            <v>#N/A</v>
          </cell>
          <cell r="K530" t="str">
            <v>Hsieh, Leslie</v>
          </cell>
          <cell r="L530" t="str">
            <v>Hsieh</v>
          </cell>
          <cell r="M530" t="str">
            <v>Leslie</v>
          </cell>
          <cell r="N530">
            <v>43983</v>
          </cell>
          <cell r="O530">
            <v>44347</v>
          </cell>
          <cell r="P530" t="str">
            <v>0771</v>
          </cell>
          <cell r="Q530" t="str">
            <v>MSP</v>
          </cell>
          <cell r="R530">
            <v>40644773</v>
          </cell>
          <cell r="S530" t="e">
            <v>#REF!</v>
          </cell>
          <cell r="T530" t="str">
            <v/>
          </cell>
          <cell r="U530" t="str">
            <v>NA</v>
          </cell>
          <cell r="W530">
            <v>141400</v>
          </cell>
          <cell r="X530">
            <v>1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141400</v>
          </cell>
          <cell r="AD530">
            <v>60600</v>
          </cell>
          <cell r="AE530">
            <v>0</v>
          </cell>
          <cell r="AF530">
            <v>202000</v>
          </cell>
          <cell r="AG530">
            <v>202000</v>
          </cell>
          <cell r="AH530">
            <v>1</v>
          </cell>
          <cell r="AI530">
            <v>202000</v>
          </cell>
          <cell r="AJ530">
            <v>0</v>
          </cell>
          <cell r="AK530"/>
          <cell r="AL530"/>
          <cell r="AO530"/>
          <cell r="AP530"/>
          <cell r="AQ530"/>
          <cell r="AS530">
            <v>202000</v>
          </cell>
          <cell r="AT530">
            <v>43983</v>
          </cell>
          <cell r="AU530">
            <v>44347</v>
          </cell>
          <cell r="AV530" t="str">
            <v>MSP with PNZ and PSZ</v>
          </cell>
          <cell r="AW530">
            <v>43927</v>
          </cell>
          <cell r="BC530" t="str">
            <v>ARC0274357</v>
          </cell>
          <cell r="BD530" t="str">
            <v>M</v>
          </cell>
          <cell r="BF530" t="str">
            <v>Y</v>
          </cell>
          <cell r="BG530"/>
          <cell r="BH530" t="str">
            <v>lqhsieh@ucsd.edu</v>
          </cell>
          <cell r="BI530" t="str">
            <v>Rady's - Uro
MTE eff 11/1/18</v>
          </cell>
          <cell r="BJ530">
            <v>1</v>
          </cell>
          <cell r="BK530">
            <v>37020</v>
          </cell>
          <cell r="BL530">
            <v>67.720306513409966</v>
          </cell>
          <cell r="BM530">
            <v>29.022988505747126</v>
          </cell>
          <cell r="BO530"/>
        </row>
        <row r="531">
          <cell r="A531">
            <v>2021</v>
          </cell>
          <cell r="B531">
            <v>370</v>
          </cell>
          <cell r="C531" t="str">
            <v>Urology</v>
          </cell>
          <cell r="D531" t="str">
            <v>NA</v>
          </cell>
          <cell r="E531" t="str">
            <v>370</v>
          </cell>
          <cell r="F531" t="str">
            <v>Shamshoum</v>
          </cell>
          <cell r="G531" t="str">
            <v>MSP</v>
          </cell>
          <cell r="I531">
            <v>10362264</v>
          </cell>
          <cell r="J531" t="e">
            <v>#N/A</v>
          </cell>
          <cell r="K531" t="str">
            <v>Pan, Micheal</v>
          </cell>
          <cell r="L531" t="str">
            <v>Pan</v>
          </cell>
          <cell r="M531" t="str">
            <v>Michael</v>
          </cell>
          <cell r="N531">
            <v>44043</v>
          </cell>
          <cell r="O531">
            <v>44377</v>
          </cell>
          <cell r="P531" t="str">
            <v>0772</v>
          </cell>
          <cell r="Q531" t="str">
            <v>MSP</v>
          </cell>
          <cell r="R531">
            <v>40720714</v>
          </cell>
          <cell r="S531" t="e">
            <v>#REF!</v>
          </cell>
          <cell r="T531" t="str">
            <v/>
          </cell>
          <cell r="U531" t="str">
            <v>NA</v>
          </cell>
          <cell r="W531">
            <v>91900</v>
          </cell>
          <cell r="X531">
            <v>1.66E-2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91900</v>
          </cell>
          <cell r="AD531">
            <v>0</v>
          </cell>
          <cell r="AE531">
            <v>0</v>
          </cell>
          <cell r="AF531">
            <v>91900</v>
          </cell>
          <cell r="AG531">
            <v>91900</v>
          </cell>
          <cell r="AH531">
            <v>1.66E-2</v>
          </cell>
          <cell r="AI531">
            <v>1525.54</v>
          </cell>
          <cell r="AJ531">
            <v>0</v>
          </cell>
          <cell r="AK531"/>
          <cell r="AL531"/>
          <cell r="AO531"/>
          <cell r="AP531"/>
          <cell r="AQ531"/>
          <cell r="AS531">
            <v>1525.54</v>
          </cell>
          <cell r="AT531">
            <v>44043</v>
          </cell>
          <cell r="AU531">
            <v>44377</v>
          </cell>
          <cell r="AV531" t="str">
            <v>MSP without incentive</v>
          </cell>
          <cell r="AW531">
            <v>43996</v>
          </cell>
          <cell r="AX531" t="str">
            <v>Shamshoum, K.</v>
          </cell>
          <cell r="BC531" t="str">
            <v>ARC0279151 - position: 40720714</v>
          </cell>
          <cell r="BD531" t="str">
            <v>N</v>
          </cell>
          <cell r="BF531" t="str">
            <v>Y</v>
          </cell>
          <cell r="BG531"/>
          <cell r="BH531" t="str">
            <v>m2pan@ucsd.edu</v>
          </cell>
          <cell r="BJ531">
            <v>0</v>
          </cell>
          <cell r="BL531">
            <v>44.013409961685824</v>
          </cell>
          <cell r="BM531">
            <v>0</v>
          </cell>
          <cell r="BO531"/>
        </row>
        <row r="532">
          <cell r="A532">
            <v>2022</v>
          </cell>
          <cell r="B532">
            <v>370</v>
          </cell>
          <cell r="C532" t="str">
            <v>Urology</v>
          </cell>
          <cell r="D532" t="str">
            <v>NA</v>
          </cell>
          <cell r="F532" t="str">
            <v>Shamshoum</v>
          </cell>
          <cell r="G532" t="str">
            <v>MSP</v>
          </cell>
          <cell r="H532" t="str">
            <v>Active</v>
          </cell>
          <cell r="I532">
            <v>10370433</v>
          </cell>
          <cell r="J532" t="e">
            <v>#N/A</v>
          </cell>
          <cell r="K532" t="str">
            <v>Godebu, Elana</v>
          </cell>
          <cell r="L532" t="str">
            <v>Godebu</v>
          </cell>
          <cell r="M532" t="str">
            <v>Elana</v>
          </cell>
          <cell r="N532">
            <v>44075</v>
          </cell>
          <cell r="O532">
            <v>44439</v>
          </cell>
          <cell r="P532" t="str">
            <v>0771</v>
          </cell>
          <cell r="Q532" t="str">
            <v>MSP</v>
          </cell>
          <cell r="R532">
            <v>40649132</v>
          </cell>
          <cell r="S532" t="e">
            <v>#REF!</v>
          </cell>
          <cell r="T532" t="str">
            <v/>
          </cell>
          <cell r="U532" t="str">
            <v>NA</v>
          </cell>
          <cell r="W532">
            <v>191065</v>
          </cell>
          <cell r="X532">
            <v>1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191065</v>
          </cell>
          <cell r="AD532">
            <v>81885</v>
          </cell>
          <cell r="AE532">
            <v>0</v>
          </cell>
          <cell r="AF532">
            <v>272950</v>
          </cell>
          <cell r="AG532">
            <v>272950</v>
          </cell>
          <cell r="AH532">
            <v>1</v>
          </cell>
          <cell r="AI532">
            <v>272950</v>
          </cell>
          <cell r="AJ532">
            <v>0</v>
          </cell>
          <cell r="AK532"/>
          <cell r="AL532"/>
          <cell r="AO532"/>
          <cell r="AP532"/>
          <cell r="AQ532"/>
          <cell r="AS532">
            <v>272950</v>
          </cell>
          <cell r="AT532">
            <v>44075</v>
          </cell>
          <cell r="AU532">
            <v>44439</v>
          </cell>
          <cell r="AV532" t="str">
            <v>MSP with PNZ and PSZ</v>
          </cell>
          <cell r="AW532">
            <v>44070</v>
          </cell>
          <cell r="BC532" t="str">
            <v>ARC0282546</v>
          </cell>
          <cell r="BD532" t="str">
            <v>Y</v>
          </cell>
          <cell r="BF532" t="str">
            <v>Y</v>
          </cell>
          <cell r="BG532"/>
          <cell r="BH532" t="str">
            <v>egodebu@ucsd.edu</v>
          </cell>
          <cell r="BJ532">
            <v>0</v>
          </cell>
          <cell r="BK532">
            <v>37020</v>
          </cell>
          <cell r="BL532">
            <v>91.50622605363985</v>
          </cell>
          <cell r="BM532">
            <v>39.216954022988503</v>
          </cell>
          <cell r="BO532"/>
        </row>
        <row r="533">
          <cell r="A533">
            <v>2021</v>
          </cell>
          <cell r="B533">
            <v>370</v>
          </cell>
          <cell r="C533" t="str">
            <v>Urology</v>
          </cell>
          <cell r="D533" t="str">
            <v>NA</v>
          </cell>
          <cell r="F533" t="str">
            <v>Shamshoum</v>
          </cell>
          <cell r="G533" t="str">
            <v>MSP</v>
          </cell>
          <cell r="H533" t="str">
            <v>Active</v>
          </cell>
          <cell r="I533">
            <v>10372976</v>
          </cell>
          <cell r="J533" t="e">
            <v>#N/A</v>
          </cell>
          <cell r="K533" t="str">
            <v>Crawford, Elward David</v>
          </cell>
          <cell r="L533" t="str">
            <v>Crawford</v>
          </cell>
          <cell r="M533" t="str">
            <v>Elward David</v>
          </cell>
          <cell r="N533">
            <v>43805</v>
          </cell>
          <cell r="O533">
            <v>44170</v>
          </cell>
          <cell r="P533" t="str">
            <v>0770</v>
          </cell>
          <cell r="Q533" t="str">
            <v>MSP</v>
          </cell>
          <cell r="R533">
            <v>40647166</v>
          </cell>
          <cell r="S533" t="e">
            <v>#REF!</v>
          </cell>
          <cell r="T533" t="str">
            <v/>
          </cell>
          <cell r="U533" t="str">
            <v>NA</v>
          </cell>
          <cell r="W533">
            <v>143500</v>
          </cell>
          <cell r="X533">
            <v>0.1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143500</v>
          </cell>
          <cell r="AD533">
            <v>0</v>
          </cell>
          <cell r="AE533">
            <v>0</v>
          </cell>
          <cell r="AF533">
            <v>143500</v>
          </cell>
          <cell r="AG533">
            <v>143500</v>
          </cell>
          <cell r="AH533">
            <v>0.1</v>
          </cell>
          <cell r="AI533">
            <v>14350</v>
          </cell>
          <cell r="AJ533">
            <v>0</v>
          </cell>
          <cell r="AK533"/>
          <cell r="AL533"/>
          <cell r="AO533"/>
          <cell r="AP533"/>
          <cell r="AQ533"/>
          <cell r="AS533">
            <v>14350</v>
          </cell>
          <cell r="AT533">
            <v>43805</v>
          </cell>
          <cell r="AU533">
            <v>44170</v>
          </cell>
          <cell r="AV533" t="str">
            <v>MSP with PNZ and PSZ</v>
          </cell>
          <cell r="AW533">
            <v>43728</v>
          </cell>
          <cell r="BD533" t="str">
            <v>D</v>
          </cell>
          <cell r="BF533" t="str">
            <v>Y</v>
          </cell>
          <cell r="BG533" t="str">
            <v>Sub 2</v>
          </cell>
          <cell r="BH533" t="str">
            <v>decrawford@ucsd.edu</v>
          </cell>
          <cell r="BJ533">
            <v>0</v>
          </cell>
          <cell r="BK533">
            <v>37020</v>
          </cell>
          <cell r="BL533">
            <v>68.726053639846739</v>
          </cell>
          <cell r="BM533">
            <v>0</v>
          </cell>
          <cell r="BN533">
            <v>0</v>
          </cell>
          <cell r="BO533">
            <v>0</v>
          </cell>
        </row>
        <row r="534">
          <cell r="A534">
            <v>2021</v>
          </cell>
          <cell r="B534">
            <v>370</v>
          </cell>
          <cell r="C534" t="str">
            <v>Urology</v>
          </cell>
          <cell r="D534" t="str">
            <v>NA</v>
          </cell>
          <cell r="F534" t="str">
            <v>Shamshoum</v>
          </cell>
          <cell r="G534" t="str">
            <v>MSP</v>
          </cell>
          <cell r="H534" t="str">
            <v>Active</v>
          </cell>
          <cell r="I534">
            <v>10374253</v>
          </cell>
          <cell r="J534" t="e">
            <v>#N/A</v>
          </cell>
          <cell r="K534" t="str">
            <v>Cornwell, Laura</v>
          </cell>
          <cell r="L534" t="str">
            <v>Cornwell</v>
          </cell>
          <cell r="M534" t="str">
            <v>Laura</v>
          </cell>
          <cell r="N534">
            <v>44013</v>
          </cell>
          <cell r="O534">
            <v>44377</v>
          </cell>
          <cell r="P534" t="str">
            <v>0772</v>
          </cell>
          <cell r="Q534" t="str">
            <v>MSP</v>
          </cell>
          <cell r="R534">
            <v>40720360</v>
          </cell>
          <cell r="S534" t="e">
            <v>#REF!</v>
          </cell>
          <cell r="T534" t="str">
            <v/>
          </cell>
          <cell r="U534" t="str">
            <v>NA</v>
          </cell>
          <cell r="W534">
            <v>91900</v>
          </cell>
          <cell r="X534">
            <v>0.79859999999999998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91900</v>
          </cell>
          <cell r="AD534">
            <v>0</v>
          </cell>
          <cell r="AE534">
            <v>0</v>
          </cell>
          <cell r="AF534">
            <v>91900</v>
          </cell>
          <cell r="AG534">
            <v>91900</v>
          </cell>
          <cell r="AH534">
            <v>0.79859999999999998</v>
          </cell>
          <cell r="AI534">
            <v>73391.34</v>
          </cell>
          <cell r="AJ534">
            <v>0</v>
          </cell>
          <cell r="AK534"/>
          <cell r="AL534"/>
          <cell r="AO534"/>
          <cell r="AP534"/>
          <cell r="AQ534"/>
          <cell r="AS534">
            <v>73391.34</v>
          </cell>
          <cell r="AT534">
            <v>44013</v>
          </cell>
          <cell r="AU534">
            <v>44377</v>
          </cell>
          <cell r="AV534" t="str">
            <v>MSP without incentive</v>
          </cell>
          <cell r="AW534">
            <v>43992</v>
          </cell>
          <cell r="BC534" t="str">
            <v>ARC0285603</v>
          </cell>
          <cell r="BD534" t="str">
            <v>X</v>
          </cell>
          <cell r="BF534" t="str">
            <v>Y</v>
          </cell>
          <cell r="BG534"/>
          <cell r="BH534" t="str">
            <v>lcornwell@ucsd.edu</v>
          </cell>
          <cell r="BJ534">
            <v>0</v>
          </cell>
          <cell r="BK534">
            <v>31219</v>
          </cell>
          <cell r="BL534">
            <v>44.013409961685824</v>
          </cell>
          <cell r="BM534">
            <v>0</v>
          </cell>
          <cell r="BO534"/>
        </row>
        <row r="535">
          <cell r="A535">
            <v>2021</v>
          </cell>
          <cell r="B535">
            <v>383</v>
          </cell>
          <cell r="C535" t="str">
            <v>School of Public Health</v>
          </cell>
          <cell r="D535" t="str">
            <v>NA</v>
          </cell>
          <cell r="F535" t="str">
            <v>Pelayo</v>
          </cell>
          <cell r="G535" t="str">
            <v>MSP</v>
          </cell>
          <cell r="H535" t="str">
            <v>Active</v>
          </cell>
          <cell r="I535">
            <v>10359954</v>
          </cell>
          <cell r="J535" t="e">
            <v>#N/A</v>
          </cell>
          <cell r="K535" t="str">
            <v>Bruno, Emily Kathleen</v>
          </cell>
          <cell r="L535" t="str">
            <v>Bruno</v>
          </cell>
          <cell r="M535" t="str">
            <v>Emily</v>
          </cell>
          <cell r="N535">
            <v>44013</v>
          </cell>
          <cell r="O535">
            <v>44165</v>
          </cell>
          <cell r="P535" t="str">
            <v>0771</v>
          </cell>
          <cell r="Q535" t="str">
            <v>MSP</v>
          </cell>
          <cell r="R535">
            <v>40645562</v>
          </cell>
          <cell r="S535" t="e">
            <v>#REF!</v>
          </cell>
          <cell r="T535" t="str">
            <v/>
          </cell>
          <cell r="U535" t="str">
            <v>NA</v>
          </cell>
          <cell r="W535">
            <v>208800</v>
          </cell>
          <cell r="X535">
            <v>0.2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208800</v>
          </cell>
          <cell r="AD535">
            <v>0</v>
          </cell>
          <cell r="AE535">
            <v>0</v>
          </cell>
          <cell r="AF535">
            <v>208800</v>
          </cell>
          <cell r="AG535">
            <v>208800</v>
          </cell>
          <cell r="AH535">
            <v>0.2</v>
          </cell>
          <cell r="AI535">
            <v>41760</v>
          </cell>
          <cell r="AJ535">
            <v>0</v>
          </cell>
          <cell r="AK535"/>
          <cell r="AL535"/>
          <cell r="AO535"/>
          <cell r="AP535"/>
          <cell r="AQ535"/>
          <cell r="AS535">
            <v>41760</v>
          </cell>
          <cell r="AT535">
            <v>44013</v>
          </cell>
          <cell r="AU535">
            <v>44377</v>
          </cell>
          <cell r="AV535" t="str">
            <v>MSP without incentive</v>
          </cell>
          <cell r="AW535">
            <v>44000</v>
          </cell>
          <cell r="AX535" t="str">
            <v>Reyes, J.</v>
          </cell>
          <cell r="BC535" t="str">
            <v>ARC0285499</v>
          </cell>
          <cell r="BD535" t="str">
            <v>X</v>
          </cell>
          <cell r="BF535" t="str">
            <v>Y</v>
          </cell>
          <cell r="BG535" t="str">
            <v>Sub 2</v>
          </cell>
          <cell r="BH535" t="str">
            <v>ebruno@ucsd.edu</v>
          </cell>
          <cell r="BJ535">
            <v>0</v>
          </cell>
          <cell r="BK535">
            <v>30119</v>
          </cell>
          <cell r="BL535">
            <v>100</v>
          </cell>
          <cell r="BM535">
            <v>0</v>
          </cell>
          <cell r="BN535">
            <v>0</v>
          </cell>
          <cell r="BO535">
            <v>0</v>
          </cell>
        </row>
        <row r="536">
          <cell r="A536">
            <v>2021</v>
          </cell>
          <cell r="B536">
            <v>383</v>
          </cell>
          <cell r="C536" t="str">
            <v>School of Public Health</v>
          </cell>
          <cell r="D536" t="str">
            <v>NA</v>
          </cell>
          <cell r="F536" t="str">
            <v>Pelayo</v>
          </cell>
          <cell r="G536" t="str">
            <v>MSP</v>
          </cell>
          <cell r="H536" t="str">
            <v>Active</v>
          </cell>
          <cell r="I536">
            <v>10365272</v>
          </cell>
          <cell r="J536" t="e">
            <v>#N/A</v>
          </cell>
          <cell r="K536" t="str">
            <v>White, Zena Tamar</v>
          </cell>
          <cell r="L536" t="str">
            <v>White</v>
          </cell>
          <cell r="M536" t="str">
            <v>Zena Tamar</v>
          </cell>
          <cell r="N536">
            <v>44013</v>
          </cell>
          <cell r="O536">
            <v>44165</v>
          </cell>
          <cell r="P536" t="str">
            <v>0771</v>
          </cell>
          <cell r="Q536" t="str">
            <v>MSP</v>
          </cell>
          <cell r="R536">
            <v>40661789</v>
          </cell>
          <cell r="S536" t="e">
            <v>#REF!</v>
          </cell>
          <cell r="T536" t="str">
            <v/>
          </cell>
          <cell r="U536" t="str">
            <v>NA</v>
          </cell>
          <cell r="W536">
            <v>208800</v>
          </cell>
          <cell r="X536">
            <v>0.2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208800</v>
          </cell>
          <cell r="AD536">
            <v>0</v>
          </cell>
          <cell r="AE536">
            <v>0</v>
          </cell>
          <cell r="AF536">
            <v>208800</v>
          </cell>
          <cell r="AG536">
            <v>208800</v>
          </cell>
          <cell r="AH536">
            <v>0.2</v>
          </cell>
          <cell r="AI536">
            <v>41760</v>
          </cell>
          <cell r="AJ536">
            <v>0</v>
          </cell>
          <cell r="AK536"/>
          <cell r="AL536"/>
          <cell r="AO536"/>
          <cell r="AP536"/>
          <cell r="AQ536"/>
          <cell r="AS536">
            <v>41760</v>
          </cell>
          <cell r="AT536">
            <v>44013</v>
          </cell>
          <cell r="AU536">
            <v>44377</v>
          </cell>
          <cell r="AV536" t="str">
            <v>MSP without incentive</v>
          </cell>
          <cell r="AW536">
            <v>43865</v>
          </cell>
          <cell r="AX536" t="str">
            <v>Taylor, J.</v>
          </cell>
          <cell r="BC536" t="str">
            <v>MSP renewal to align with FY. Appt extended in PPS due to updated UCPath process flow.</v>
          </cell>
          <cell r="BD536" t="str">
            <v>M</v>
          </cell>
          <cell r="BF536" t="str">
            <v>Y</v>
          </cell>
          <cell r="BG536" t="str">
            <v>Sub 2</v>
          </cell>
          <cell r="BH536" t="str">
            <v>zwhite@ucsd.edu</v>
          </cell>
          <cell r="BI536" t="str">
            <v>PNZ/PSZ only; No MTE set up needed.
 Z_tamar@yahoo.com</v>
          </cell>
          <cell r="BJ536">
            <v>0</v>
          </cell>
          <cell r="BK536">
            <v>30120</v>
          </cell>
          <cell r="BL536">
            <v>100</v>
          </cell>
          <cell r="BM536">
            <v>0</v>
          </cell>
          <cell r="BN536">
            <v>0</v>
          </cell>
          <cell r="BO536">
            <v>0</v>
          </cell>
        </row>
        <row r="537">
          <cell r="A537">
            <v>2021</v>
          </cell>
          <cell r="B537">
            <v>383</v>
          </cell>
          <cell r="C537" t="str">
            <v>School of Public Health</v>
          </cell>
          <cell r="D537" t="str">
            <v>NA</v>
          </cell>
          <cell r="F537" t="str">
            <v>Pelayo</v>
          </cell>
          <cell r="G537" t="str">
            <v>MSP</v>
          </cell>
          <cell r="H537" t="str">
            <v>Active</v>
          </cell>
          <cell r="I537">
            <v>10369986</v>
          </cell>
          <cell r="J537" t="e">
            <v>#N/A</v>
          </cell>
          <cell r="K537" t="str">
            <v>Fischer, Kathleen</v>
          </cell>
          <cell r="L537" t="str">
            <v>Fischer</v>
          </cell>
          <cell r="M537" t="str">
            <v>Kathleen</v>
          </cell>
          <cell r="N537">
            <v>44013</v>
          </cell>
          <cell r="O537">
            <v>44165</v>
          </cell>
          <cell r="P537" t="str">
            <v>0770</v>
          </cell>
          <cell r="Q537" t="str">
            <v>MSP</v>
          </cell>
          <cell r="R537">
            <v>40651589</v>
          </cell>
          <cell r="S537" t="e">
            <v>#REF!</v>
          </cell>
          <cell r="T537" t="str">
            <v/>
          </cell>
          <cell r="U537" t="str">
            <v>NA</v>
          </cell>
          <cell r="W537">
            <v>204311</v>
          </cell>
          <cell r="X537">
            <v>1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204311</v>
          </cell>
          <cell r="AD537">
            <v>14929</v>
          </cell>
          <cell r="AE537">
            <v>0</v>
          </cell>
          <cell r="AF537">
            <v>219240</v>
          </cell>
          <cell r="AG537">
            <v>219240</v>
          </cell>
          <cell r="AH537">
            <v>1</v>
          </cell>
          <cell r="AI537">
            <v>219240</v>
          </cell>
          <cell r="AJ537">
            <v>0</v>
          </cell>
          <cell r="AK537"/>
          <cell r="AL537"/>
          <cell r="AO537"/>
          <cell r="AP537"/>
          <cell r="AQ537"/>
          <cell r="AS537">
            <v>219240</v>
          </cell>
          <cell r="AT537">
            <v>44013</v>
          </cell>
          <cell r="AU537">
            <v>44377</v>
          </cell>
          <cell r="AV537" t="str">
            <v>MSP with PNZ only</v>
          </cell>
          <cell r="AW537">
            <v>43887</v>
          </cell>
          <cell r="BC537" t="str">
            <v>MTE Reporting</v>
          </cell>
          <cell r="BD537" t="str">
            <v>M</v>
          </cell>
          <cell r="BF537" t="str">
            <v>Y</v>
          </cell>
          <cell r="BG537" t="str">
            <v>Sub 2</v>
          </cell>
          <cell r="BH537" t="str">
            <v>kffischer@ucsd.edu</v>
          </cell>
          <cell r="BJ537">
            <v>0</v>
          </cell>
          <cell r="BK537">
            <v>30120</v>
          </cell>
          <cell r="BL537">
            <v>97.850095785440615</v>
          </cell>
          <cell r="BM537">
            <v>7.1499042145593874</v>
          </cell>
          <cell r="BN537">
            <v>7</v>
          </cell>
          <cell r="BO537">
            <v>50.049329501915715</v>
          </cell>
        </row>
        <row r="538">
          <cell r="A538">
            <v>2021</v>
          </cell>
          <cell r="B538">
            <v>383</v>
          </cell>
          <cell r="C538" t="str">
            <v>School of Public Health</v>
          </cell>
          <cell r="D538" t="str">
            <v>NA</v>
          </cell>
          <cell r="F538" t="str">
            <v>Pelayo</v>
          </cell>
          <cell r="G538" t="str">
            <v>MSP</v>
          </cell>
          <cell r="H538" t="str">
            <v>Active</v>
          </cell>
          <cell r="I538">
            <v>10372112</v>
          </cell>
          <cell r="J538" t="e">
            <v>#N/A</v>
          </cell>
          <cell r="K538" t="str">
            <v>Caperna, Joseph</v>
          </cell>
          <cell r="L538" t="str">
            <v>Caperna</v>
          </cell>
          <cell r="M538" t="str">
            <v>Joseph</v>
          </cell>
          <cell r="N538">
            <v>43647</v>
          </cell>
          <cell r="O538">
            <v>44165</v>
          </cell>
          <cell r="P538" t="str">
            <v>0771</v>
          </cell>
          <cell r="Q538" t="str">
            <v>MSP</v>
          </cell>
          <cell r="R538">
            <v>40649735</v>
          </cell>
          <cell r="S538" t="e">
            <v>#REF!</v>
          </cell>
          <cell r="T538" t="str">
            <v/>
          </cell>
          <cell r="U538" t="str">
            <v>NA</v>
          </cell>
          <cell r="W538">
            <v>208800</v>
          </cell>
          <cell r="X538">
            <v>0.2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208800</v>
          </cell>
          <cell r="AD538">
            <v>0</v>
          </cell>
          <cell r="AE538">
            <v>0</v>
          </cell>
          <cell r="AF538">
            <v>208800</v>
          </cell>
          <cell r="AG538">
            <v>208800</v>
          </cell>
          <cell r="AH538">
            <v>0.2</v>
          </cell>
          <cell r="AI538">
            <v>41760</v>
          </cell>
          <cell r="AJ538">
            <v>0</v>
          </cell>
          <cell r="AK538"/>
          <cell r="AL538"/>
          <cell r="AO538"/>
          <cell r="AP538"/>
          <cell r="AQ538"/>
          <cell r="AS538">
            <v>41760</v>
          </cell>
          <cell r="AT538">
            <v>43647</v>
          </cell>
          <cell r="AU538">
            <v>44012</v>
          </cell>
          <cell r="AV538" t="str">
            <v>MSP with PSZ only</v>
          </cell>
          <cell r="AW538">
            <v>43544</v>
          </cell>
          <cell r="BC538" t="str">
            <v>Report in MTE</v>
          </cell>
          <cell r="BD538" t="str">
            <v>M</v>
          </cell>
          <cell r="BF538" t="str">
            <v>N</v>
          </cell>
          <cell r="BG538" t="str">
            <v>Sub 2</v>
          </cell>
          <cell r="BH538" t="str">
            <v>jcaperna@ucsd.edu</v>
          </cell>
          <cell r="BI538" t="str">
            <v>PNZ/PSZ only; No MTE set up needed.</v>
          </cell>
          <cell r="BJ538">
            <v>0</v>
          </cell>
          <cell r="BK538">
            <v>30120</v>
          </cell>
          <cell r="BL538">
            <v>100</v>
          </cell>
          <cell r="BM538">
            <v>0</v>
          </cell>
          <cell r="BN538">
            <v>0</v>
          </cell>
          <cell r="BO538">
            <v>0</v>
          </cell>
        </row>
        <row r="539">
          <cell r="A539">
            <v>2021</v>
          </cell>
          <cell r="B539">
            <v>383</v>
          </cell>
          <cell r="C539" t="str">
            <v>School of Public Health</v>
          </cell>
          <cell r="D539" t="str">
            <v>NA</v>
          </cell>
          <cell r="F539" t="str">
            <v>Pelayo</v>
          </cell>
          <cell r="G539" t="str">
            <v>MSP</v>
          </cell>
          <cell r="H539" t="str">
            <v>Active</v>
          </cell>
          <cell r="I539">
            <v>10372112</v>
          </cell>
          <cell r="J539" t="e">
            <v>#N/A</v>
          </cell>
          <cell r="K539" t="str">
            <v>Caperna, Joseph</v>
          </cell>
          <cell r="L539" t="str">
            <v>Caperna</v>
          </cell>
          <cell r="M539" t="str">
            <v>Joseph</v>
          </cell>
          <cell r="N539">
            <v>44013</v>
          </cell>
          <cell r="O539">
            <v>44377</v>
          </cell>
          <cell r="P539" t="str">
            <v>0771</v>
          </cell>
          <cell r="Q539" t="str">
            <v>MSP</v>
          </cell>
          <cell r="R539">
            <v>40649735</v>
          </cell>
          <cell r="S539" t="e">
            <v>#REF!</v>
          </cell>
          <cell r="T539" t="str">
            <v/>
          </cell>
          <cell r="U539" t="str">
            <v>NA</v>
          </cell>
          <cell r="W539">
            <v>208800</v>
          </cell>
          <cell r="X539">
            <v>0.2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208800</v>
          </cell>
          <cell r="AD539">
            <v>0</v>
          </cell>
          <cell r="AE539">
            <v>0</v>
          </cell>
          <cell r="AF539">
            <v>208800</v>
          </cell>
          <cell r="AG539">
            <v>208800</v>
          </cell>
          <cell r="AH539">
            <v>0.2</v>
          </cell>
          <cell r="AI539">
            <v>41760</v>
          </cell>
          <cell r="AJ539">
            <v>0</v>
          </cell>
          <cell r="AK539"/>
          <cell r="AL539"/>
          <cell r="AO539"/>
          <cell r="AP539"/>
          <cell r="AQ539"/>
          <cell r="AS539">
            <v>41760</v>
          </cell>
          <cell r="AT539">
            <v>44013</v>
          </cell>
          <cell r="AU539">
            <v>44377</v>
          </cell>
          <cell r="AV539" t="str">
            <v>MSP with PSZ only</v>
          </cell>
          <cell r="AW539">
            <v>43887</v>
          </cell>
          <cell r="AX539" t="str">
            <v>Reyes, J.</v>
          </cell>
          <cell r="BD539" t="str">
            <v>M</v>
          </cell>
          <cell r="BF539" t="str">
            <v>N</v>
          </cell>
          <cell r="BG539" t="str">
            <v>Sub 2</v>
          </cell>
          <cell r="BH539" t="str">
            <v>jcaperna@ucsd.edu</v>
          </cell>
          <cell r="BI539" t="str">
            <v>PNZ/PSZ only; No MTE set up needed.</v>
          </cell>
          <cell r="BJ539">
            <v>0</v>
          </cell>
          <cell r="BK539">
            <v>30120</v>
          </cell>
          <cell r="BL539">
            <v>100</v>
          </cell>
          <cell r="BM539">
            <v>0</v>
          </cell>
          <cell r="BN539">
            <v>0</v>
          </cell>
          <cell r="BO539">
            <v>0</v>
          </cell>
        </row>
        <row r="540">
          <cell r="A540">
            <v>2021</v>
          </cell>
          <cell r="B540">
            <v>383</v>
          </cell>
          <cell r="C540" t="str">
            <v>School of Public Health</v>
          </cell>
          <cell r="D540" t="str">
            <v>NA</v>
          </cell>
          <cell r="F540" t="str">
            <v>Pelayo</v>
          </cell>
          <cell r="G540" t="str">
            <v>MSP</v>
          </cell>
          <cell r="H540" t="str">
            <v>Active</v>
          </cell>
          <cell r="I540">
            <v>10372670</v>
          </cell>
          <cell r="J540" t="e">
            <v>#N/A</v>
          </cell>
          <cell r="K540" t="str">
            <v>Baird, Sara</v>
          </cell>
          <cell r="L540" t="str">
            <v>Baird</v>
          </cell>
          <cell r="M540" t="str">
            <v>Sara</v>
          </cell>
          <cell r="N540">
            <v>44013</v>
          </cell>
          <cell r="O540">
            <v>44165</v>
          </cell>
          <cell r="P540" t="str">
            <v>0771</v>
          </cell>
          <cell r="Q540" t="str">
            <v>MSP</v>
          </cell>
          <cell r="R540">
            <v>40649902</v>
          </cell>
          <cell r="S540" t="e">
            <v>#REF!</v>
          </cell>
          <cell r="T540" t="str">
            <v/>
          </cell>
          <cell r="U540" t="str">
            <v>NA</v>
          </cell>
          <cell r="W540">
            <v>124236</v>
          </cell>
          <cell r="X540">
            <v>0.2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124236</v>
          </cell>
          <cell r="AD540">
            <v>53244</v>
          </cell>
          <cell r="AE540">
            <v>0</v>
          </cell>
          <cell r="AF540">
            <v>177480</v>
          </cell>
          <cell r="AG540">
            <v>177480</v>
          </cell>
          <cell r="AH540">
            <v>0.2</v>
          </cell>
          <cell r="AI540">
            <v>35496</v>
          </cell>
          <cell r="AJ540">
            <v>0</v>
          </cell>
          <cell r="AK540"/>
          <cell r="AL540"/>
          <cell r="AO540"/>
          <cell r="AP540"/>
          <cell r="AQ540"/>
          <cell r="AS540">
            <v>35496</v>
          </cell>
          <cell r="AT540">
            <v>44013</v>
          </cell>
          <cell r="AU540">
            <v>44377</v>
          </cell>
          <cell r="AV540" t="str">
            <v>MSP with PNZ and PSZ</v>
          </cell>
          <cell r="AW540">
            <v>43893</v>
          </cell>
          <cell r="BC540" t="str">
            <v>ARC0273471</v>
          </cell>
          <cell r="BD540" t="str">
            <v>M</v>
          </cell>
          <cell r="BF540" t="str">
            <v>Y</v>
          </cell>
          <cell r="BG540" t="str">
            <v>Sub 2</v>
          </cell>
          <cell r="BH540" t="str">
            <v>s1baird@ucsd.edu</v>
          </cell>
          <cell r="BJ540">
            <v>0</v>
          </cell>
          <cell r="BK540">
            <v>30120</v>
          </cell>
          <cell r="BL540">
            <v>59.5</v>
          </cell>
          <cell r="BM540">
            <v>25.5</v>
          </cell>
          <cell r="BN540">
            <v>60</v>
          </cell>
          <cell r="BO540">
            <v>1530</v>
          </cell>
        </row>
        <row r="541">
          <cell r="A541">
            <v>2021</v>
          </cell>
          <cell r="B541">
            <v>2053</v>
          </cell>
          <cell r="C541" t="str">
            <v>Community Care Pediatrics</v>
          </cell>
          <cell r="D541" t="str">
            <v>NA</v>
          </cell>
          <cell r="F541" t="str">
            <v>Tam</v>
          </cell>
          <cell r="G541" t="str">
            <v>MSP</v>
          </cell>
          <cell r="H541" t="str">
            <v>Active</v>
          </cell>
          <cell r="I541">
            <v>10358807</v>
          </cell>
          <cell r="J541" t="e">
            <v>#N/A</v>
          </cell>
          <cell r="K541" t="str">
            <v>HUSSAIN, SABIHA</v>
          </cell>
          <cell r="L541" t="str">
            <v>HUSSAIN</v>
          </cell>
          <cell r="M541" t="str">
            <v>SABIHA</v>
          </cell>
          <cell r="N541">
            <v>44013</v>
          </cell>
          <cell r="O541">
            <v>44377</v>
          </cell>
          <cell r="P541" t="str">
            <v>0770</v>
          </cell>
          <cell r="Q541" t="str">
            <v>MSP</v>
          </cell>
          <cell r="R541">
            <v>40646463</v>
          </cell>
          <cell r="S541" t="e">
            <v>#REF!</v>
          </cell>
          <cell r="T541" t="str">
            <v/>
          </cell>
          <cell r="U541" t="str">
            <v>NA</v>
          </cell>
          <cell r="W541">
            <v>151913</v>
          </cell>
          <cell r="X541">
            <v>1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151913</v>
          </cell>
          <cell r="AD541">
            <v>65106</v>
          </cell>
          <cell r="AE541">
            <v>0</v>
          </cell>
          <cell r="AF541">
            <v>217019</v>
          </cell>
          <cell r="AG541">
            <v>217019</v>
          </cell>
          <cell r="AH541">
            <v>1</v>
          </cell>
          <cell r="AI541">
            <v>217019</v>
          </cell>
          <cell r="AJ541">
            <v>0</v>
          </cell>
          <cell r="AK541"/>
          <cell r="AL541"/>
          <cell r="AO541"/>
          <cell r="AP541"/>
          <cell r="AQ541"/>
          <cell r="AS541">
            <v>217019</v>
          </cell>
          <cell r="AT541">
            <v>44013</v>
          </cell>
          <cell r="AU541">
            <v>44377</v>
          </cell>
          <cell r="AV541" t="str">
            <v>MSP with PNZ and PSZ</v>
          </cell>
          <cell r="AW541">
            <v>43998</v>
          </cell>
          <cell r="AX541" t="str">
            <v>Tam, S.</v>
          </cell>
          <cell r="BC541" t="str">
            <v>ARC0273528 - Decrease in salary</v>
          </cell>
          <cell r="BD541" t="str">
            <v>M</v>
          </cell>
          <cell r="BF541" t="str">
            <v>N</v>
          </cell>
          <cell r="BG541"/>
          <cell r="BH541" t="str">
            <v>shussain@ucsd.edu</v>
          </cell>
          <cell r="BJ541">
            <v>0</v>
          </cell>
          <cell r="BK541">
            <v>318620</v>
          </cell>
          <cell r="BL541">
            <v>72.755268199233711</v>
          </cell>
          <cell r="BM541">
            <v>31.181034482758619</v>
          </cell>
          <cell r="BO541"/>
        </row>
        <row r="542">
          <cell r="A542">
            <v>2021</v>
          </cell>
          <cell r="B542">
            <v>2053</v>
          </cell>
          <cell r="C542" t="str">
            <v>Community Care Pediatrics</v>
          </cell>
          <cell r="D542" t="str">
            <v>NA</v>
          </cell>
          <cell r="F542" t="str">
            <v>Tam</v>
          </cell>
          <cell r="G542" t="str">
            <v>MSP</v>
          </cell>
          <cell r="H542" t="str">
            <v>Active</v>
          </cell>
          <cell r="I542">
            <v>10371345</v>
          </cell>
          <cell r="J542" t="e">
            <v>#N/A</v>
          </cell>
          <cell r="K542" t="str">
            <v>ARLATA, TAMANTHA SUE</v>
          </cell>
          <cell r="L542" t="str">
            <v>ARLATA</v>
          </cell>
          <cell r="M542" t="str">
            <v>TAMANTHA SUE</v>
          </cell>
          <cell r="N542">
            <v>44013</v>
          </cell>
          <cell r="O542">
            <v>44377</v>
          </cell>
          <cell r="P542" t="str">
            <v>0771</v>
          </cell>
          <cell r="Q542" t="str">
            <v>MSP</v>
          </cell>
          <cell r="R542">
            <v>40646664</v>
          </cell>
          <cell r="S542" t="e">
            <v>#REF!</v>
          </cell>
          <cell r="T542" t="str">
            <v/>
          </cell>
          <cell r="U542" t="str">
            <v>NA</v>
          </cell>
          <cell r="W542">
            <v>151913</v>
          </cell>
          <cell r="X542">
            <v>1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151913</v>
          </cell>
          <cell r="AD542">
            <v>65106</v>
          </cell>
          <cell r="AE542">
            <v>0</v>
          </cell>
          <cell r="AF542">
            <v>217019</v>
          </cell>
          <cell r="AG542">
            <v>217019</v>
          </cell>
          <cell r="AH542">
            <v>1</v>
          </cell>
          <cell r="AI542">
            <v>217019</v>
          </cell>
          <cell r="AJ542">
            <v>0</v>
          </cell>
          <cell r="AK542"/>
          <cell r="AL542"/>
          <cell r="AO542"/>
          <cell r="AP542"/>
          <cell r="AQ542"/>
          <cell r="AS542">
            <v>217019</v>
          </cell>
          <cell r="AT542">
            <v>44013</v>
          </cell>
          <cell r="AU542">
            <v>44377</v>
          </cell>
          <cell r="AV542" t="str">
            <v>MSP with PNZ and PSZ</v>
          </cell>
          <cell r="AW542">
            <v>44000</v>
          </cell>
          <cell r="BC542" t="str">
            <v>ARC0273527 - decrease in salary //ARC0258588 - LWOP eff. 9/14-9/27</v>
          </cell>
          <cell r="BD542" t="str">
            <v>M</v>
          </cell>
          <cell r="BF542" t="str">
            <v>N</v>
          </cell>
          <cell r="BG542"/>
          <cell r="BH542" t="str">
            <v>tarlata@ucsd.edu</v>
          </cell>
          <cell r="BJ542">
            <v>0</v>
          </cell>
          <cell r="BK542">
            <v>318620</v>
          </cell>
          <cell r="BL542">
            <v>72.755268199233711</v>
          </cell>
          <cell r="BM542">
            <v>31.181034482758619</v>
          </cell>
          <cell r="BO542"/>
        </row>
        <row r="543">
          <cell r="A543">
            <v>2021</v>
          </cell>
          <cell r="B543">
            <v>2056</v>
          </cell>
          <cell r="C543" t="str">
            <v>Community Care Primary Care</v>
          </cell>
          <cell r="D543" t="str">
            <v>NA</v>
          </cell>
          <cell r="F543" t="str">
            <v>Tam</v>
          </cell>
          <cell r="G543" t="str">
            <v>MSP</v>
          </cell>
          <cell r="H543" t="str">
            <v>Active</v>
          </cell>
          <cell r="I543">
            <v>10047155</v>
          </cell>
          <cell r="J543" t="e">
            <v>#N/A</v>
          </cell>
          <cell r="K543" t="str">
            <v>BORAD, AMRUTI DURLABH</v>
          </cell>
          <cell r="L543" t="str">
            <v>BORAD</v>
          </cell>
          <cell r="M543" t="str">
            <v>AMRUTI</v>
          </cell>
          <cell r="N543">
            <v>44013</v>
          </cell>
          <cell r="O543">
            <v>44377</v>
          </cell>
          <cell r="P543" t="str">
            <v>0770</v>
          </cell>
          <cell r="Q543" t="str">
            <v>MSP</v>
          </cell>
          <cell r="R543">
            <v>40649302</v>
          </cell>
          <cell r="S543" t="e">
            <v>#REF!</v>
          </cell>
          <cell r="T543" t="str">
            <v/>
          </cell>
          <cell r="U543" t="str">
            <v>NA</v>
          </cell>
          <cell r="W543">
            <v>187081</v>
          </cell>
          <cell r="X543">
            <v>1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187081</v>
          </cell>
          <cell r="AD543">
            <v>80177</v>
          </cell>
          <cell r="AE543">
            <v>0</v>
          </cell>
          <cell r="AF543">
            <v>267258</v>
          </cell>
          <cell r="AG543">
            <v>267258</v>
          </cell>
          <cell r="AH543">
            <v>1</v>
          </cell>
          <cell r="AI543">
            <v>267258</v>
          </cell>
          <cell r="AJ543">
            <v>0</v>
          </cell>
          <cell r="AK543"/>
          <cell r="AL543"/>
          <cell r="AO543"/>
          <cell r="AP543"/>
          <cell r="AQ543"/>
          <cell r="AS543">
            <v>267258</v>
          </cell>
          <cell r="AT543">
            <v>44013</v>
          </cell>
          <cell r="AU543">
            <v>44377</v>
          </cell>
          <cell r="AV543" t="str">
            <v>MSP with PNZ and PSZ</v>
          </cell>
          <cell r="AW543">
            <v>43998</v>
          </cell>
          <cell r="AX543" t="str">
            <v>Tam, S.</v>
          </cell>
          <cell r="BC543" t="str">
            <v>ARC0273581 - decrease in salary</v>
          </cell>
          <cell r="BD543" t="str">
            <v>M</v>
          </cell>
          <cell r="BF543" t="str">
            <v>N</v>
          </cell>
          <cell r="BG543"/>
          <cell r="BH543" t="str">
            <v>aborad@ucsd.edu</v>
          </cell>
          <cell r="BI543" t="str">
            <v>ARC0269082 Schedule as of 12/9/19: 10-hour days.</v>
          </cell>
          <cell r="BJ543">
            <v>0</v>
          </cell>
          <cell r="BK543">
            <v>318620</v>
          </cell>
          <cell r="BL543">
            <v>89.598180076628353</v>
          </cell>
          <cell r="BM543">
            <v>38.398946360153253</v>
          </cell>
          <cell r="BO543"/>
        </row>
        <row r="544">
          <cell r="A544">
            <v>2021</v>
          </cell>
          <cell r="B544">
            <v>2056</v>
          </cell>
          <cell r="C544" t="str">
            <v>Community Care Primary Care</v>
          </cell>
          <cell r="D544" t="str">
            <v>NA</v>
          </cell>
          <cell r="F544" t="str">
            <v>Tam</v>
          </cell>
          <cell r="G544" t="str">
            <v>MSP</v>
          </cell>
          <cell r="H544" t="str">
            <v>Active</v>
          </cell>
          <cell r="I544">
            <v>10053177</v>
          </cell>
          <cell r="J544" t="e">
            <v>#N/A</v>
          </cell>
          <cell r="K544" t="str">
            <v>Diaz, Ian-Cromwell Bautista</v>
          </cell>
          <cell r="L544" t="str">
            <v>Diaz</v>
          </cell>
          <cell r="M544" t="str">
            <v>Ian-Cromwell</v>
          </cell>
          <cell r="N544">
            <v>44013</v>
          </cell>
          <cell r="O544">
            <v>44173</v>
          </cell>
          <cell r="P544" t="str">
            <v>0770</v>
          </cell>
          <cell r="Q544" t="str">
            <v>MSP</v>
          </cell>
          <cell r="R544">
            <v>40648504</v>
          </cell>
          <cell r="S544" t="e">
            <v>#REF!</v>
          </cell>
          <cell r="T544" t="str">
            <v/>
          </cell>
          <cell r="U544" t="str">
            <v>NA</v>
          </cell>
          <cell r="W544">
            <v>187081</v>
          </cell>
          <cell r="X544">
            <v>1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187081</v>
          </cell>
          <cell r="AD544">
            <v>80177</v>
          </cell>
          <cell r="AE544">
            <v>0</v>
          </cell>
          <cell r="AF544">
            <v>267258</v>
          </cell>
          <cell r="AG544">
            <v>267258</v>
          </cell>
          <cell r="AH544">
            <v>1</v>
          </cell>
          <cell r="AI544">
            <v>267258</v>
          </cell>
          <cell r="AJ544">
            <v>0</v>
          </cell>
          <cell r="AK544"/>
          <cell r="AL544"/>
          <cell r="AO544"/>
          <cell r="AP544"/>
          <cell r="AQ544"/>
          <cell r="AS544">
            <v>267258</v>
          </cell>
          <cell r="AT544">
            <v>43808</v>
          </cell>
          <cell r="AU544">
            <v>44173</v>
          </cell>
          <cell r="AV544" t="str">
            <v>MSP with PNZ and PSZ</v>
          </cell>
          <cell r="AW544"/>
          <cell r="BC544" t="str">
            <v>ARC0284338 Revision - Decrease in salary</v>
          </cell>
          <cell r="BD544" t="str">
            <v>M</v>
          </cell>
          <cell r="BF544" t="str">
            <v>N</v>
          </cell>
          <cell r="BG544"/>
          <cell r="BH544" t="str">
            <v>iandiaz@gmail.com</v>
          </cell>
          <cell r="BJ544">
            <v>0</v>
          </cell>
          <cell r="BK544">
            <v>318620</v>
          </cell>
          <cell r="BL544">
            <v>89.598180076628353</v>
          </cell>
          <cell r="BM544">
            <v>38.398946360153253</v>
          </cell>
          <cell r="BO544"/>
        </row>
        <row r="545">
          <cell r="A545">
            <v>2021</v>
          </cell>
          <cell r="B545">
            <v>2056</v>
          </cell>
          <cell r="C545" t="str">
            <v>Community Care Primary Care</v>
          </cell>
          <cell r="D545" t="str">
            <v>NA</v>
          </cell>
          <cell r="F545" t="str">
            <v>Tam</v>
          </cell>
          <cell r="G545" t="str">
            <v>MSP</v>
          </cell>
          <cell r="H545" t="str">
            <v>Active</v>
          </cell>
          <cell r="I545">
            <v>10360452</v>
          </cell>
          <cell r="J545" t="e">
            <v>#N/A</v>
          </cell>
          <cell r="K545" t="str">
            <v>Bustamante, Anthony Javier</v>
          </cell>
          <cell r="L545" t="str">
            <v>Bustamante</v>
          </cell>
          <cell r="M545" t="str">
            <v>Anthony Javier</v>
          </cell>
          <cell r="N545">
            <v>44013</v>
          </cell>
          <cell r="O545">
            <v>44377</v>
          </cell>
          <cell r="P545" t="str">
            <v>0771</v>
          </cell>
          <cell r="Q545" t="str">
            <v>MSP</v>
          </cell>
          <cell r="R545">
            <v>40644109</v>
          </cell>
          <cell r="S545" t="e">
            <v>#REF!</v>
          </cell>
          <cell r="T545" t="str">
            <v/>
          </cell>
          <cell r="U545" t="str">
            <v>NA</v>
          </cell>
          <cell r="W545">
            <v>145310</v>
          </cell>
          <cell r="X545">
            <v>0.85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145310</v>
          </cell>
          <cell r="AD545">
            <v>62275</v>
          </cell>
          <cell r="AE545">
            <v>0</v>
          </cell>
          <cell r="AF545">
            <v>207585</v>
          </cell>
          <cell r="AG545">
            <v>207585</v>
          </cell>
          <cell r="AH545">
            <v>0.85</v>
          </cell>
          <cell r="AI545">
            <v>176447.25</v>
          </cell>
          <cell r="AJ545">
            <v>0</v>
          </cell>
          <cell r="AK545"/>
          <cell r="AL545"/>
          <cell r="AO545"/>
          <cell r="AP545"/>
          <cell r="AQ545"/>
          <cell r="AS545">
            <v>176447.25</v>
          </cell>
          <cell r="AT545">
            <v>44013</v>
          </cell>
          <cell r="AU545">
            <v>44377</v>
          </cell>
          <cell r="AV545" t="str">
            <v>MSP with PNZ and PSZ</v>
          </cell>
          <cell r="AW545">
            <v>43998</v>
          </cell>
          <cell r="AX545" t="str">
            <v>Tam, S.</v>
          </cell>
          <cell r="BC545" t="str">
            <v>ARC0273514 - decrease in salary</v>
          </cell>
          <cell r="BD545" t="str">
            <v>M</v>
          </cell>
          <cell r="BF545" t="str">
            <v>N</v>
          </cell>
          <cell r="BG545"/>
          <cell r="BH545" t="str">
            <v>ajbustamante@ucsd.edu</v>
          </cell>
          <cell r="BJ545">
            <v>0</v>
          </cell>
          <cell r="BK545">
            <v>318620</v>
          </cell>
          <cell r="BL545">
            <v>69.592911877394641</v>
          </cell>
          <cell r="BM545">
            <v>29.825191570881227</v>
          </cell>
        </row>
        <row r="546">
          <cell r="A546">
            <v>2021</v>
          </cell>
          <cell r="B546">
            <v>2056</v>
          </cell>
          <cell r="C546" t="str">
            <v>Community Care Primary Care</v>
          </cell>
          <cell r="D546" t="str">
            <v>NA</v>
          </cell>
          <cell r="F546" t="str">
            <v>Tam</v>
          </cell>
          <cell r="G546" t="str">
            <v>MSP</v>
          </cell>
          <cell r="H546" t="str">
            <v>Active</v>
          </cell>
          <cell r="I546">
            <v>10361641</v>
          </cell>
          <cell r="J546" t="e">
            <v>#N/A</v>
          </cell>
          <cell r="K546" t="str">
            <v>Ackerman, William Joseph</v>
          </cell>
          <cell r="L546" t="str">
            <v>Ackerman</v>
          </cell>
          <cell r="M546" t="str">
            <v>William</v>
          </cell>
          <cell r="N546">
            <v>44013</v>
          </cell>
          <cell r="O546">
            <v>44377</v>
          </cell>
          <cell r="P546" t="str">
            <v>0770</v>
          </cell>
          <cell r="Q546" t="str">
            <v>MSP</v>
          </cell>
          <cell r="R546">
            <v>40642979</v>
          </cell>
          <cell r="S546" t="e">
            <v>#REF!</v>
          </cell>
          <cell r="T546" t="str">
            <v/>
          </cell>
          <cell r="U546" t="str">
            <v>NA</v>
          </cell>
          <cell r="W546">
            <v>225721</v>
          </cell>
          <cell r="X546">
            <v>1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225721</v>
          </cell>
          <cell r="AD546">
            <v>96738</v>
          </cell>
          <cell r="AE546">
            <v>0</v>
          </cell>
          <cell r="AF546">
            <v>322459</v>
          </cell>
          <cell r="AG546">
            <v>322459</v>
          </cell>
          <cell r="AH546">
            <v>1</v>
          </cell>
          <cell r="AI546">
            <v>322459</v>
          </cell>
          <cell r="AJ546">
            <v>0</v>
          </cell>
          <cell r="AK546"/>
          <cell r="AL546"/>
          <cell r="AO546"/>
          <cell r="AP546"/>
          <cell r="AQ546"/>
          <cell r="AS546">
            <v>322459</v>
          </cell>
          <cell r="AT546">
            <v>44013</v>
          </cell>
          <cell r="AU546">
            <v>44377</v>
          </cell>
          <cell r="AV546" t="str">
            <v>MSP with PNZ and PSZ</v>
          </cell>
          <cell r="AW546">
            <v>43984</v>
          </cell>
          <cell r="AX546" t="str">
            <v>Tam, S.</v>
          </cell>
          <cell r="BC546" t="str">
            <v>ARC0273622 - Change in Dept (MED to COMC-PC), increase in salary</v>
          </cell>
          <cell r="BD546" t="str">
            <v>M</v>
          </cell>
          <cell r="BF546" t="str">
            <v>Y</v>
          </cell>
          <cell r="BG546"/>
          <cell r="BH546" t="str">
            <v>wiackerman@ucsd.edu</v>
          </cell>
          <cell r="BI546" t="str">
            <v>4/6/18  - Per Sonny (DA), they work in 4 hour sessions - prefer to report in 4 hour blocks. Works 4.00 Hours on Wednesdays
*Entered 176 Sick for 10/16 &amp; 24.00 Sick for 11/16 (ARC0175834).*</v>
          </cell>
          <cell r="BJ546">
            <v>0</v>
          </cell>
          <cell r="BK546">
            <v>30331</v>
          </cell>
          <cell r="BL546">
            <v>108.10392720306514</v>
          </cell>
          <cell r="BM546">
            <v>46.330459770114942</v>
          </cell>
        </row>
        <row r="547">
          <cell r="A547">
            <v>2021</v>
          </cell>
          <cell r="B547">
            <v>2056</v>
          </cell>
          <cell r="C547" t="str">
            <v>Community Care Primary Care</v>
          </cell>
          <cell r="D547" t="str">
            <v>NA</v>
          </cell>
          <cell r="F547" t="str">
            <v>Tam</v>
          </cell>
          <cell r="G547" t="str">
            <v>MSP</v>
          </cell>
          <cell r="H547" t="str">
            <v>Active</v>
          </cell>
          <cell r="I547">
            <v>10363339</v>
          </cell>
          <cell r="J547" t="e">
            <v>#N/A</v>
          </cell>
          <cell r="K547" t="str">
            <v>Tannous, Joseph</v>
          </cell>
          <cell r="L547" t="str">
            <v>Tannous</v>
          </cell>
          <cell r="M547" t="str">
            <v>Joseph</v>
          </cell>
          <cell r="N547">
            <v>43927</v>
          </cell>
          <cell r="O547">
            <v>44291</v>
          </cell>
          <cell r="P547" t="str">
            <v>0770</v>
          </cell>
          <cell r="Q547" t="str">
            <v>MSP</v>
          </cell>
          <cell r="R547">
            <v>40660446</v>
          </cell>
          <cell r="S547" t="e">
            <v>#REF!</v>
          </cell>
          <cell r="T547" t="str">
            <v/>
          </cell>
          <cell r="U547" t="str">
            <v>NA</v>
          </cell>
          <cell r="W547">
            <v>224000</v>
          </cell>
          <cell r="X547">
            <v>1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224000</v>
          </cell>
          <cell r="AD547">
            <v>96000</v>
          </cell>
          <cell r="AE547">
            <v>0</v>
          </cell>
          <cell r="AF547">
            <v>320000</v>
          </cell>
          <cell r="AG547">
            <v>320000</v>
          </cell>
          <cell r="AH547">
            <v>1</v>
          </cell>
          <cell r="AI547">
            <v>320000</v>
          </cell>
          <cell r="AJ547">
            <v>0</v>
          </cell>
          <cell r="AK547"/>
          <cell r="AL547"/>
          <cell r="AO547"/>
          <cell r="AP547"/>
          <cell r="AQ547"/>
          <cell r="AS547">
            <v>320000</v>
          </cell>
          <cell r="AT547">
            <v>43927</v>
          </cell>
          <cell r="AU547">
            <v>44291</v>
          </cell>
          <cell r="AV547" t="str">
            <v>MSP with PNZ and PSZ</v>
          </cell>
          <cell r="AW547">
            <v>43893</v>
          </cell>
          <cell r="AX547" t="str">
            <v>Taylor, J.</v>
          </cell>
          <cell r="AY547" t="str">
            <v>Tam, S.</v>
          </cell>
          <cell r="BC547" t="str">
            <v>ARC0280857 DEPT XFER TO CCPC EFF. 5/1/20</v>
          </cell>
          <cell r="BD547" t="str">
            <v>M</v>
          </cell>
          <cell r="BF547" t="str">
            <v>N</v>
          </cell>
          <cell r="BG547"/>
          <cell r="BH547" t="str">
            <v>jtannous@ucsd.edu</v>
          </cell>
          <cell r="BJ547">
            <v>0</v>
          </cell>
          <cell r="BK547">
            <v>318620</v>
          </cell>
          <cell r="BL547">
            <v>107.27969348659003</v>
          </cell>
          <cell r="BM547">
            <v>45.977011494252871</v>
          </cell>
        </row>
        <row r="548">
          <cell r="A548">
            <v>2021</v>
          </cell>
          <cell r="B548">
            <v>2056</v>
          </cell>
          <cell r="C548" t="str">
            <v>Community Care Primary Care</v>
          </cell>
          <cell r="D548" t="str">
            <v>NA</v>
          </cell>
          <cell r="F548" t="str">
            <v>Tam</v>
          </cell>
          <cell r="G548" t="str">
            <v>MSP</v>
          </cell>
          <cell r="H548" t="str">
            <v>Active</v>
          </cell>
          <cell r="I548">
            <v>10363840</v>
          </cell>
          <cell r="J548" t="e">
            <v>#N/A</v>
          </cell>
          <cell r="K548" t="str">
            <v>Uvelli, Katherine Elizabeth</v>
          </cell>
          <cell r="L548" t="str">
            <v>Uvelli</v>
          </cell>
          <cell r="M548" t="str">
            <v>Katherine</v>
          </cell>
          <cell r="N548">
            <v>44013</v>
          </cell>
          <cell r="O548">
            <v>44201</v>
          </cell>
          <cell r="P548" t="str">
            <v>0770</v>
          </cell>
          <cell r="Q548" t="str">
            <v>MSP</v>
          </cell>
          <cell r="R548">
            <v>40661029</v>
          </cell>
          <cell r="S548" t="e">
            <v>#REF!</v>
          </cell>
          <cell r="T548" t="str">
            <v/>
          </cell>
          <cell r="U548" t="str">
            <v>NA</v>
          </cell>
          <cell r="W548">
            <v>155285</v>
          </cell>
          <cell r="X548">
            <v>0.8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155285</v>
          </cell>
          <cell r="AD548">
            <v>66551</v>
          </cell>
          <cell r="AE548">
            <v>0</v>
          </cell>
          <cell r="AF548">
            <v>221836</v>
          </cell>
          <cell r="AG548">
            <v>221836</v>
          </cell>
          <cell r="AH548">
            <v>0.8</v>
          </cell>
          <cell r="AI548">
            <v>177468.80000000002</v>
          </cell>
          <cell r="AJ548">
            <v>0</v>
          </cell>
          <cell r="AK548"/>
          <cell r="AL548"/>
          <cell r="AO548"/>
          <cell r="AP548"/>
          <cell r="AQ548"/>
          <cell r="AS548">
            <v>177468.79999999999</v>
          </cell>
          <cell r="AT548">
            <v>43836</v>
          </cell>
          <cell r="AU548">
            <v>44201</v>
          </cell>
          <cell r="AV548" t="str">
            <v>MSP with PNZ and PSZ</v>
          </cell>
          <cell r="AW548">
            <v>43990</v>
          </cell>
          <cell r="AX548" t="str">
            <v>Tam, S.</v>
          </cell>
          <cell r="BC548" t="str">
            <v>ARC0284339 Revision - MSCEMD3, Grade D, decrease in salary</v>
          </cell>
          <cell r="BD548" t="str">
            <v>M</v>
          </cell>
          <cell r="BF548" t="str">
            <v>N</v>
          </cell>
          <cell r="BG548"/>
          <cell r="BH548" t="str">
            <v>kuvelli@health.ucsd.edu</v>
          </cell>
          <cell r="BJ548">
            <v>0</v>
          </cell>
          <cell r="BK548">
            <v>318620</v>
          </cell>
          <cell r="BL548">
            <v>74.370210727969351</v>
          </cell>
          <cell r="BM548">
            <v>31.873084291187741</v>
          </cell>
        </row>
        <row r="549">
          <cell r="A549">
            <v>2021</v>
          </cell>
          <cell r="B549">
            <v>2056</v>
          </cell>
          <cell r="C549" t="str">
            <v>Community Care Primary Care</v>
          </cell>
          <cell r="D549" t="str">
            <v>NA</v>
          </cell>
          <cell r="F549" t="str">
            <v>Tam</v>
          </cell>
          <cell r="G549" t="str">
            <v>MSP</v>
          </cell>
          <cell r="H549" t="str">
            <v>Active</v>
          </cell>
          <cell r="I549">
            <v>10363892</v>
          </cell>
          <cell r="J549" t="e">
            <v>#N/A</v>
          </cell>
          <cell r="K549" t="str">
            <v>Van Niekerk, Anna</v>
          </cell>
          <cell r="L549" t="str">
            <v>Van Niekerk</v>
          </cell>
          <cell r="M549" t="str">
            <v>Anna</v>
          </cell>
          <cell r="N549">
            <v>44013</v>
          </cell>
          <cell r="O549">
            <v>44377</v>
          </cell>
          <cell r="P549" t="str">
            <v>0771</v>
          </cell>
          <cell r="Q549" t="str">
            <v>MSP</v>
          </cell>
          <cell r="R549">
            <v>40661086</v>
          </cell>
          <cell r="S549" t="e">
            <v>#REF!</v>
          </cell>
          <cell r="T549" t="str">
            <v/>
          </cell>
          <cell r="U549" t="str">
            <v>NA</v>
          </cell>
          <cell r="W549">
            <v>145310</v>
          </cell>
          <cell r="X549">
            <v>1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145310</v>
          </cell>
          <cell r="AD549">
            <v>62275</v>
          </cell>
          <cell r="AE549">
            <v>0</v>
          </cell>
          <cell r="AF549">
            <v>207585</v>
          </cell>
          <cell r="AG549">
            <v>207585</v>
          </cell>
          <cell r="AH549">
            <v>1</v>
          </cell>
          <cell r="AI549">
            <v>207585</v>
          </cell>
          <cell r="AJ549">
            <v>0</v>
          </cell>
          <cell r="AK549"/>
          <cell r="AL549"/>
          <cell r="AO549"/>
          <cell r="AP549"/>
          <cell r="AQ549"/>
          <cell r="AS549">
            <v>207585</v>
          </cell>
          <cell r="AT549">
            <v>44013</v>
          </cell>
          <cell r="AU549">
            <v>44377</v>
          </cell>
          <cell r="AV549" t="str">
            <v>MSP with PNZ and PSZ</v>
          </cell>
          <cell r="AW549">
            <v>44001</v>
          </cell>
          <cell r="AX549" t="str">
            <v>Pelayo, E.</v>
          </cell>
          <cell r="AY549" t="str">
            <v>Tam, S.</v>
          </cell>
          <cell r="BC549" t="str">
            <v>ARC0273512 - decrease in salary //ARC0290352 - LWOP for 9/1/20 only.</v>
          </cell>
          <cell r="BD549" t="str">
            <v>M</v>
          </cell>
          <cell r="BF549" t="str">
            <v>N</v>
          </cell>
          <cell r="BG549"/>
          <cell r="BH549" t="str">
            <v>avanniekerk@ucsd.edu</v>
          </cell>
          <cell r="BI549" t="str">
            <v>ARC0247091 - Maternity Leave Mar-May 2019
ARC0269082 Schedule as of 12/9/19: 10-hour days.</v>
          </cell>
          <cell r="BJ549">
            <v>0</v>
          </cell>
          <cell r="BK549">
            <v>318620</v>
          </cell>
          <cell r="BL549">
            <v>69.592911877394641</v>
          </cell>
          <cell r="BM549">
            <v>29.825191570881227</v>
          </cell>
        </row>
        <row r="550">
          <cell r="A550">
            <v>2021</v>
          </cell>
          <cell r="B550">
            <v>2056</v>
          </cell>
          <cell r="C550" t="str">
            <v>Community Care Primary Care</v>
          </cell>
          <cell r="D550" t="str">
            <v>NA</v>
          </cell>
          <cell r="F550" t="str">
            <v>Tam</v>
          </cell>
          <cell r="G550" t="str">
            <v>MSP</v>
          </cell>
          <cell r="H550" t="str">
            <v>Active</v>
          </cell>
          <cell r="I550">
            <v>10369614</v>
          </cell>
          <cell r="J550" t="e">
            <v>#N/A</v>
          </cell>
          <cell r="K550" t="str">
            <v>KOWALSKI-MCGRAW, MICHELE</v>
          </cell>
          <cell r="L550" t="str">
            <v>KOWALSKI-MCGRAW</v>
          </cell>
          <cell r="M550" t="str">
            <v>MICHELE</v>
          </cell>
          <cell r="N550">
            <v>44013</v>
          </cell>
          <cell r="O550">
            <v>44377</v>
          </cell>
          <cell r="P550" t="str">
            <v>0770</v>
          </cell>
          <cell r="Q550" t="str">
            <v>MSP</v>
          </cell>
          <cell r="R550">
            <v>40654228</v>
          </cell>
          <cell r="S550" t="e">
            <v>#REF!</v>
          </cell>
          <cell r="T550" t="str">
            <v/>
          </cell>
          <cell r="U550" t="str">
            <v>NA</v>
          </cell>
          <cell r="W550">
            <v>169400</v>
          </cell>
          <cell r="X550">
            <v>0.8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169400</v>
          </cell>
          <cell r="AD550">
            <v>72600</v>
          </cell>
          <cell r="AE550">
            <v>0</v>
          </cell>
          <cell r="AF550">
            <v>242000</v>
          </cell>
          <cell r="AG550">
            <v>242000</v>
          </cell>
          <cell r="AH550">
            <v>0.8</v>
          </cell>
          <cell r="AI550">
            <v>193600</v>
          </cell>
          <cell r="AJ550">
            <v>0</v>
          </cell>
          <cell r="AK550"/>
          <cell r="AL550"/>
          <cell r="AO550"/>
          <cell r="AP550"/>
          <cell r="AQ550"/>
          <cell r="AS550">
            <v>193600</v>
          </cell>
          <cell r="AT550">
            <v>44013</v>
          </cell>
          <cell r="AU550">
            <v>44377</v>
          </cell>
          <cell r="AV550" t="str">
            <v>MSP with PSZ only</v>
          </cell>
          <cell r="AW550">
            <v>43937</v>
          </cell>
          <cell r="AX550" t="str">
            <v>Tam, S.</v>
          </cell>
          <cell r="BC550" t="str">
            <v>ARC0273566</v>
          </cell>
          <cell r="BD550" t="str">
            <v>M</v>
          </cell>
          <cell r="BF550" t="str">
            <v>N</v>
          </cell>
          <cell r="BG550"/>
          <cell r="BH550" t="str">
            <v>mikowalskimcgraw@ucsd.edu</v>
          </cell>
          <cell r="BJ550">
            <v>0</v>
          </cell>
          <cell r="BK550">
            <v>318620</v>
          </cell>
          <cell r="BL550">
            <v>81.130268199233711</v>
          </cell>
          <cell r="BM550">
            <v>34.770114942528735</v>
          </cell>
        </row>
        <row r="551">
          <cell r="A551">
            <v>2021</v>
          </cell>
          <cell r="B551">
            <v>2056</v>
          </cell>
          <cell r="C551" t="str">
            <v>Community Care Primary Care</v>
          </cell>
          <cell r="D551" t="str">
            <v>NA</v>
          </cell>
          <cell r="F551" t="str">
            <v>Tam</v>
          </cell>
          <cell r="G551" t="str">
            <v>MSP</v>
          </cell>
          <cell r="H551" t="str">
            <v>Active</v>
          </cell>
          <cell r="I551">
            <v>10370528</v>
          </cell>
          <cell r="J551" t="e">
            <v>#N/A</v>
          </cell>
          <cell r="K551" t="str">
            <v>COLES, LISA MARIE</v>
          </cell>
          <cell r="L551" t="str">
            <v>COLES</v>
          </cell>
          <cell r="M551" t="str">
            <v>LISA</v>
          </cell>
          <cell r="N551">
            <v>44013</v>
          </cell>
          <cell r="O551">
            <v>44377</v>
          </cell>
          <cell r="P551" t="str">
            <v>0770</v>
          </cell>
          <cell r="Q551" t="str">
            <v>MSP</v>
          </cell>
          <cell r="R551">
            <v>40649249</v>
          </cell>
          <cell r="S551" t="e">
            <v>#REF!</v>
          </cell>
          <cell r="T551" t="str">
            <v/>
          </cell>
          <cell r="U551" t="str">
            <v>NA</v>
          </cell>
          <cell r="W551">
            <v>196797</v>
          </cell>
          <cell r="X551">
            <v>1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196797</v>
          </cell>
          <cell r="AD551">
            <v>84342</v>
          </cell>
          <cell r="AE551">
            <v>0</v>
          </cell>
          <cell r="AF551">
            <v>281139</v>
          </cell>
          <cell r="AG551">
            <v>281139</v>
          </cell>
          <cell r="AH551">
            <v>1</v>
          </cell>
          <cell r="AI551">
            <v>281139</v>
          </cell>
          <cell r="AJ551">
            <v>0</v>
          </cell>
          <cell r="AK551"/>
          <cell r="AL551"/>
          <cell r="AO551"/>
          <cell r="AP551"/>
          <cell r="AQ551"/>
          <cell r="AS551">
            <v>281139</v>
          </cell>
          <cell r="AT551">
            <v>44013</v>
          </cell>
          <cell r="AU551">
            <v>44377</v>
          </cell>
          <cell r="AV551" t="str">
            <v>MSP with PNZ and PSZ</v>
          </cell>
          <cell r="AW551">
            <v>44000</v>
          </cell>
          <cell r="AY551" t="str">
            <v>Tam, S.</v>
          </cell>
          <cell r="BC551" t="str">
            <v>ARC0273588 - decrease in salary</v>
          </cell>
          <cell r="BD551" t="str">
            <v>M</v>
          </cell>
          <cell r="BF551" t="str">
            <v>N</v>
          </cell>
          <cell r="BG551"/>
          <cell r="BH551" t="str">
            <v>lcoles@ucsd.edu</v>
          </cell>
          <cell r="BJ551">
            <v>0</v>
          </cell>
          <cell r="BK551">
            <v>318620</v>
          </cell>
          <cell r="BL551">
            <v>94.2514367816092</v>
          </cell>
          <cell r="BM551">
            <v>40.393678160919542</v>
          </cell>
        </row>
        <row r="552">
          <cell r="A552">
            <v>2021</v>
          </cell>
          <cell r="B552">
            <v>2056</v>
          </cell>
          <cell r="C552" t="str">
            <v>Community Care Primary Care</v>
          </cell>
          <cell r="D552" t="str">
            <v>NA</v>
          </cell>
          <cell r="F552" t="str">
            <v>Tam</v>
          </cell>
          <cell r="G552" t="str">
            <v>MSP</v>
          </cell>
          <cell r="H552" t="str">
            <v>Active</v>
          </cell>
          <cell r="I552">
            <v>10371334</v>
          </cell>
          <cell r="J552" t="e">
            <v>#N/A</v>
          </cell>
          <cell r="K552" t="str">
            <v>ELIAS, DALIA</v>
          </cell>
          <cell r="L552" t="str">
            <v>ELIAS</v>
          </cell>
          <cell r="M552" t="str">
            <v>DALIA</v>
          </cell>
          <cell r="N552">
            <v>44013</v>
          </cell>
          <cell r="O552">
            <v>44377</v>
          </cell>
          <cell r="P552" t="str">
            <v>0771</v>
          </cell>
          <cell r="Q552" t="str">
            <v>MSP</v>
          </cell>
          <cell r="R552">
            <v>40646650</v>
          </cell>
          <cell r="S552" t="e">
            <v>#REF!</v>
          </cell>
          <cell r="T552" t="str">
            <v/>
          </cell>
          <cell r="U552" t="str">
            <v>NA</v>
          </cell>
          <cell r="W552">
            <v>149734</v>
          </cell>
          <cell r="X552">
            <v>1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149734</v>
          </cell>
          <cell r="AD552">
            <v>64171</v>
          </cell>
          <cell r="AE552">
            <v>0</v>
          </cell>
          <cell r="AF552">
            <v>213905</v>
          </cell>
          <cell r="AG552">
            <v>213905</v>
          </cell>
          <cell r="AH552">
            <v>1</v>
          </cell>
          <cell r="AI552">
            <v>213905</v>
          </cell>
          <cell r="AJ552">
            <v>0</v>
          </cell>
          <cell r="AK552"/>
          <cell r="AL552"/>
          <cell r="AO552"/>
          <cell r="AP552"/>
          <cell r="AQ552"/>
          <cell r="AS552">
            <v>213905</v>
          </cell>
          <cell r="AT552">
            <v>44013</v>
          </cell>
          <cell r="AU552">
            <v>44377</v>
          </cell>
          <cell r="AV552" t="str">
            <v>MSP with PNZ and PSZ</v>
          </cell>
          <cell r="AW552">
            <v>43998</v>
          </cell>
          <cell r="AX552" t="str">
            <v>Pelayo, E.</v>
          </cell>
          <cell r="BC552" t="str">
            <v>ARC0273524 - decrease in salary (LWOP 7/1/20-7/22/20, RTW 7/23/20)</v>
          </cell>
          <cell r="BD552" t="str">
            <v>M</v>
          </cell>
          <cell r="BF552" t="str">
            <v>N</v>
          </cell>
          <cell r="BG552"/>
          <cell r="BH552" t="str">
            <v>daelias@ucsd.edu</v>
          </cell>
          <cell r="BI552" t="str">
            <v>Reinstated 160 vac hours for July per SLT. S-L</v>
          </cell>
          <cell r="BJ552">
            <v>0</v>
          </cell>
          <cell r="BK552">
            <v>318620</v>
          </cell>
          <cell r="BL552">
            <v>71.711685823754792</v>
          </cell>
          <cell r="BM552">
            <v>30.73323754789272</v>
          </cell>
        </row>
        <row r="553">
          <cell r="A553">
            <v>2021</v>
          </cell>
          <cell r="B553">
            <v>2056</v>
          </cell>
          <cell r="C553" t="str">
            <v>Community Care Primary Care</v>
          </cell>
          <cell r="D553" t="str">
            <v>NA</v>
          </cell>
          <cell r="F553" t="str">
            <v>Tam</v>
          </cell>
          <cell r="G553" t="str">
            <v>MSP</v>
          </cell>
          <cell r="H553" t="str">
            <v>Active</v>
          </cell>
          <cell r="I553">
            <v>10371415</v>
          </cell>
          <cell r="J553" t="e">
            <v>#N/A</v>
          </cell>
          <cell r="K553" t="str">
            <v>SMITH, MICHAEL ALAN</v>
          </cell>
          <cell r="L553" t="str">
            <v>SMITH</v>
          </cell>
          <cell r="M553" t="str">
            <v>MICHAEL</v>
          </cell>
          <cell r="N553">
            <v>44075</v>
          </cell>
          <cell r="O553">
            <v>44377</v>
          </cell>
          <cell r="P553" t="str">
            <v>0771</v>
          </cell>
          <cell r="Q553" t="str">
            <v>MSP</v>
          </cell>
          <cell r="R553">
            <v>40646747</v>
          </cell>
          <cell r="S553" t="e">
            <v>#REF!</v>
          </cell>
          <cell r="T553" t="str">
            <v/>
          </cell>
          <cell r="U553" t="str">
            <v>NA</v>
          </cell>
          <cell r="W553">
            <v>205653</v>
          </cell>
          <cell r="X553">
            <v>0.8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205653</v>
          </cell>
          <cell r="AD553">
            <v>88137</v>
          </cell>
          <cell r="AE553">
            <v>0</v>
          </cell>
          <cell r="AF553">
            <v>293790</v>
          </cell>
          <cell r="AG553">
            <v>293790</v>
          </cell>
          <cell r="AH553">
            <v>0.8</v>
          </cell>
          <cell r="AI553">
            <v>235032</v>
          </cell>
          <cell r="AJ553">
            <v>0</v>
          </cell>
          <cell r="AK553"/>
          <cell r="AL553"/>
          <cell r="AO553"/>
          <cell r="AP553"/>
          <cell r="AQ553"/>
          <cell r="AS553">
            <v>235032</v>
          </cell>
          <cell r="AT553">
            <v>44013</v>
          </cell>
          <cell r="AU553">
            <v>44377</v>
          </cell>
          <cell r="AV553" t="str">
            <v>MSP without incentive</v>
          </cell>
          <cell r="AW553">
            <v>44064</v>
          </cell>
          <cell r="BC553" t="str">
            <v>ARC0289148 - REVISION - decrease in FTE</v>
          </cell>
          <cell r="BD553" t="str">
            <v>M</v>
          </cell>
          <cell r="BF553" t="str">
            <v>N</v>
          </cell>
          <cell r="BG553"/>
          <cell r="BH553" t="str">
            <v>mas005@ucsd.edu</v>
          </cell>
          <cell r="BI553" t="str">
            <v>ARC0269082 Schedule as of 12/9/19: 10-hour days.</v>
          </cell>
          <cell r="BJ553">
            <v>0</v>
          </cell>
          <cell r="BK553">
            <v>318620</v>
          </cell>
          <cell r="BL553">
            <v>98.492816091954026</v>
          </cell>
          <cell r="BM553">
            <v>42.211206896551722</v>
          </cell>
        </row>
        <row r="554">
          <cell r="A554">
            <v>2021</v>
          </cell>
          <cell r="B554">
            <v>2056</v>
          </cell>
          <cell r="C554" t="str">
            <v>Community Care Primary Care</v>
          </cell>
          <cell r="D554" t="str">
            <v>NA</v>
          </cell>
          <cell r="F554" t="str">
            <v>Tam</v>
          </cell>
          <cell r="G554" t="str">
            <v>MSP</v>
          </cell>
          <cell r="H554" t="str">
            <v>Active</v>
          </cell>
          <cell r="I554">
            <v>10371418</v>
          </cell>
          <cell r="J554" t="e">
            <v>#N/A</v>
          </cell>
          <cell r="K554" t="str">
            <v>BACH, CLARK T</v>
          </cell>
          <cell r="L554" t="str">
            <v>Bach</v>
          </cell>
          <cell r="M554" t="str">
            <v>Clark</v>
          </cell>
          <cell r="N554">
            <v>44013</v>
          </cell>
          <cell r="O554">
            <v>44377</v>
          </cell>
          <cell r="P554" t="str">
            <v>0772</v>
          </cell>
          <cell r="Q554" t="str">
            <v>MSP</v>
          </cell>
          <cell r="R554">
            <v>40646749</v>
          </cell>
          <cell r="S554" t="e">
            <v>#REF!</v>
          </cell>
          <cell r="T554" t="str">
            <v/>
          </cell>
          <cell r="U554" t="str">
            <v>NA</v>
          </cell>
          <cell r="W554">
            <v>149734</v>
          </cell>
          <cell r="X554">
            <v>1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149734</v>
          </cell>
          <cell r="AD554">
            <v>64171</v>
          </cell>
          <cell r="AE554">
            <v>0</v>
          </cell>
          <cell r="AF554">
            <v>213905</v>
          </cell>
          <cell r="AG554">
            <v>213905</v>
          </cell>
          <cell r="AH554">
            <v>1</v>
          </cell>
          <cell r="AI554">
            <v>213905</v>
          </cell>
          <cell r="AJ554">
            <v>0</v>
          </cell>
          <cell r="AK554"/>
          <cell r="AL554"/>
          <cell r="AO554"/>
          <cell r="AP554"/>
          <cell r="AQ554"/>
          <cell r="AS554">
            <v>213905</v>
          </cell>
          <cell r="AT554">
            <v>44013</v>
          </cell>
          <cell r="AU554">
            <v>44377</v>
          </cell>
          <cell r="AV554" t="str">
            <v>MSP with PNZ and PSZ</v>
          </cell>
          <cell r="AW554">
            <v>43614</v>
          </cell>
          <cell r="BC554" t="str">
            <v>ARC0273523 - decrease in salary</v>
          </cell>
          <cell r="BD554" t="str">
            <v>M</v>
          </cell>
          <cell r="BF554" t="str">
            <v>N</v>
          </cell>
          <cell r="BG554"/>
          <cell r="BH554" t="str">
            <v>cbach@ucsd.edu</v>
          </cell>
          <cell r="BJ554">
            <v>0</v>
          </cell>
          <cell r="BK554">
            <v>318620</v>
          </cell>
          <cell r="BL554">
            <v>71.711685823754792</v>
          </cell>
          <cell r="BM554">
            <v>30.73323754789272</v>
          </cell>
        </row>
        <row r="555">
          <cell r="A555">
            <v>2021</v>
          </cell>
          <cell r="B555">
            <v>2056</v>
          </cell>
          <cell r="C555" t="str">
            <v>Community Care Primary Care</v>
          </cell>
          <cell r="D555" t="str">
            <v>NA</v>
          </cell>
          <cell r="F555" t="str">
            <v>Tam</v>
          </cell>
          <cell r="G555" t="str">
            <v>MSP</v>
          </cell>
          <cell r="H555" t="str">
            <v>Active</v>
          </cell>
          <cell r="I555">
            <v>10372517</v>
          </cell>
          <cell r="J555" t="e">
            <v>#N/A</v>
          </cell>
          <cell r="K555" t="str">
            <v>JUNG, YEWAH</v>
          </cell>
          <cell r="L555" t="str">
            <v>JUNG</v>
          </cell>
          <cell r="M555" t="str">
            <v>YEWAH</v>
          </cell>
          <cell r="N555">
            <v>44013</v>
          </cell>
          <cell r="O555">
            <v>44377</v>
          </cell>
          <cell r="P555" t="str">
            <v>0771</v>
          </cell>
          <cell r="Q555" t="str">
            <v>MSP</v>
          </cell>
          <cell r="R555">
            <v>40647100</v>
          </cell>
          <cell r="S555" t="e">
            <v>#REF!</v>
          </cell>
          <cell r="T555" t="str">
            <v/>
          </cell>
          <cell r="U555" t="str">
            <v>NA</v>
          </cell>
          <cell r="W555">
            <v>187081</v>
          </cell>
          <cell r="X555">
            <v>1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187081</v>
          </cell>
          <cell r="AD555">
            <v>80177</v>
          </cell>
          <cell r="AE555">
            <v>0</v>
          </cell>
          <cell r="AF555">
            <v>267258</v>
          </cell>
          <cell r="AG555">
            <v>267258</v>
          </cell>
          <cell r="AH555">
            <v>1</v>
          </cell>
          <cell r="AI555">
            <v>267258</v>
          </cell>
          <cell r="AJ555">
            <v>0</v>
          </cell>
          <cell r="AK555"/>
          <cell r="AL555"/>
          <cell r="AO555"/>
          <cell r="AP555"/>
          <cell r="AQ555"/>
          <cell r="AS555">
            <v>267258</v>
          </cell>
          <cell r="AT555">
            <v>44013</v>
          </cell>
          <cell r="AU555">
            <v>44377</v>
          </cell>
          <cell r="AV555" t="str">
            <v>MSP with PNZ and PSZ</v>
          </cell>
          <cell r="AW555">
            <v>43998</v>
          </cell>
          <cell r="AX555" t="str">
            <v>Pelayo, E.</v>
          </cell>
          <cell r="AY555" t="str">
            <v>Tam, S.</v>
          </cell>
          <cell r="BC555" t="str">
            <v>ARC0273582 - decrease in salary</v>
          </cell>
          <cell r="BD555" t="str">
            <v>M</v>
          </cell>
          <cell r="BF555" t="str">
            <v>N</v>
          </cell>
          <cell r="BG555"/>
          <cell r="BH555" t="str">
            <v>y1jung@ucsd.edu</v>
          </cell>
          <cell r="BJ555">
            <v>0</v>
          </cell>
          <cell r="BK555">
            <v>318620</v>
          </cell>
          <cell r="BL555">
            <v>89.598180076628353</v>
          </cell>
          <cell r="BM555">
            <v>38.398946360153253</v>
          </cell>
        </row>
        <row r="556">
          <cell r="A556">
            <v>2021</v>
          </cell>
          <cell r="B556">
            <v>2056</v>
          </cell>
          <cell r="C556" t="str">
            <v>Community Care Primary Care</v>
          </cell>
          <cell r="D556" t="str">
            <v>NA</v>
          </cell>
          <cell r="F556" t="str">
            <v>Tam</v>
          </cell>
          <cell r="G556" t="str">
            <v>MSP</v>
          </cell>
          <cell r="H556" t="str">
            <v>Active</v>
          </cell>
          <cell r="I556">
            <v>10373301</v>
          </cell>
          <cell r="J556" t="e">
            <v>#N/A</v>
          </cell>
          <cell r="K556" t="str">
            <v>Harb, Alma Abou</v>
          </cell>
          <cell r="L556" t="str">
            <v>Harb</v>
          </cell>
          <cell r="M556" t="str">
            <v>Alma</v>
          </cell>
          <cell r="N556">
            <v>44013</v>
          </cell>
          <cell r="O556">
            <v>44377</v>
          </cell>
          <cell r="P556" t="str">
            <v>0770</v>
          </cell>
          <cell r="Q556" t="str">
            <v>MSP</v>
          </cell>
          <cell r="R556">
            <v>40652632</v>
          </cell>
          <cell r="S556" t="e">
            <v>#REF!</v>
          </cell>
          <cell r="T556" t="str">
            <v/>
          </cell>
          <cell r="U556" t="str">
            <v>NA</v>
          </cell>
          <cell r="W556">
            <v>261131</v>
          </cell>
          <cell r="X556">
            <v>1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261131</v>
          </cell>
          <cell r="AD556">
            <v>111913</v>
          </cell>
          <cell r="AE556">
            <v>0</v>
          </cell>
          <cell r="AF556">
            <v>373044</v>
          </cell>
          <cell r="AG556">
            <v>373044</v>
          </cell>
          <cell r="AH556">
            <v>1</v>
          </cell>
          <cell r="AI556">
            <v>373044</v>
          </cell>
          <cell r="AJ556">
            <v>0</v>
          </cell>
          <cell r="AK556"/>
          <cell r="AL556"/>
          <cell r="AO556"/>
          <cell r="AP556"/>
          <cell r="AQ556"/>
          <cell r="AS556">
            <v>373044</v>
          </cell>
          <cell r="AT556">
            <v>44013</v>
          </cell>
          <cell r="AU556">
            <v>44377</v>
          </cell>
          <cell r="AV556" t="str">
            <v>MSP with PNZ and PSZ</v>
          </cell>
          <cell r="AW556">
            <v>43984</v>
          </cell>
          <cell r="AX556" t="str">
            <v>Tam, S.</v>
          </cell>
          <cell r="BC556" t="str">
            <v>ARC0273629 - Change in Dept to CC Primary Care 2056</v>
          </cell>
          <cell r="BD556" t="str">
            <v>M</v>
          </cell>
          <cell r="BF556" t="str">
            <v>Y</v>
          </cell>
          <cell r="BG556"/>
          <cell r="BH556" t="str">
            <v>aaharb@ucsd.edu</v>
          </cell>
          <cell r="BJ556">
            <v>0</v>
          </cell>
          <cell r="BK556">
            <v>30331</v>
          </cell>
          <cell r="BL556">
            <v>125.06273946360153</v>
          </cell>
          <cell r="BM556">
            <v>53.598180076628353</v>
          </cell>
        </row>
        <row r="557">
          <cell r="A557">
            <v>2021</v>
          </cell>
          <cell r="B557">
            <v>2056</v>
          </cell>
          <cell r="C557" t="str">
            <v>Community Care Primary Care</v>
          </cell>
          <cell r="D557" t="str">
            <v>NA</v>
          </cell>
          <cell r="F557" t="str">
            <v>Tam</v>
          </cell>
          <cell r="G557" t="str">
            <v>MSP</v>
          </cell>
          <cell r="H557" t="str">
            <v>Active</v>
          </cell>
          <cell r="I557">
            <v>10373497</v>
          </cell>
          <cell r="J557" t="e">
            <v>#N/A</v>
          </cell>
          <cell r="K557" t="str">
            <v>Master, Ramona</v>
          </cell>
          <cell r="L557" t="str">
            <v>Master</v>
          </cell>
          <cell r="M557" t="str">
            <v>Ramona</v>
          </cell>
          <cell r="N557">
            <v>44013</v>
          </cell>
          <cell r="O557">
            <v>44377</v>
          </cell>
          <cell r="P557" t="str">
            <v>0770</v>
          </cell>
          <cell r="Q557" t="str">
            <v>MSP</v>
          </cell>
          <cell r="R557">
            <v>40655458</v>
          </cell>
          <cell r="S557" t="e">
            <v>#REF!</v>
          </cell>
          <cell r="T557" t="str">
            <v/>
          </cell>
          <cell r="U557" t="str">
            <v>NA</v>
          </cell>
          <cell r="W557">
            <v>237392</v>
          </cell>
          <cell r="X557">
            <v>1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237392</v>
          </cell>
          <cell r="AD557">
            <v>101739</v>
          </cell>
          <cell r="AE557">
            <v>0</v>
          </cell>
          <cell r="AF557">
            <v>339131</v>
          </cell>
          <cell r="AG557">
            <v>339131</v>
          </cell>
          <cell r="AH557">
            <v>1</v>
          </cell>
          <cell r="AI557">
            <v>339131</v>
          </cell>
          <cell r="AJ557">
            <v>0</v>
          </cell>
          <cell r="AK557"/>
          <cell r="AL557"/>
          <cell r="AO557"/>
          <cell r="AP557"/>
          <cell r="AQ557"/>
          <cell r="AS557">
            <v>339131</v>
          </cell>
          <cell r="AT557">
            <v>44013</v>
          </cell>
          <cell r="AU557">
            <v>44377</v>
          </cell>
          <cell r="AV557" t="str">
            <v>MSP with PNZ and PSZ</v>
          </cell>
          <cell r="AW557">
            <v>43984</v>
          </cell>
          <cell r="AX557" t="str">
            <v>Tam, S.</v>
          </cell>
          <cell r="BC557" t="str">
            <v>ARC0273626 - change in dept eff. 7/1 to CC Primary Care</v>
          </cell>
          <cell r="BD557" t="str">
            <v>M</v>
          </cell>
          <cell r="BF557" t="str">
            <v>Y</v>
          </cell>
          <cell r="BG557"/>
          <cell r="BH557" t="str">
            <v>rmaster@ucsd.edu</v>
          </cell>
          <cell r="BJ557">
            <v>0</v>
          </cell>
          <cell r="BK557">
            <v>30331</v>
          </cell>
          <cell r="BL557">
            <v>113.69348659003832</v>
          </cell>
          <cell r="BM557">
            <v>48.725574712643677</v>
          </cell>
        </row>
        <row r="558">
          <cell r="A558">
            <v>2021</v>
          </cell>
          <cell r="B558">
            <v>2056</v>
          </cell>
          <cell r="C558" t="str">
            <v>Community Care Primary Care</v>
          </cell>
          <cell r="D558" t="str">
            <v>NA</v>
          </cell>
          <cell r="F558" t="str">
            <v>Tam</v>
          </cell>
          <cell r="G558" t="str">
            <v>MSP</v>
          </cell>
          <cell r="H558" t="str">
            <v>Active</v>
          </cell>
          <cell r="I558">
            <v>10373753</v>
          </cell>
          <cell r="J558" t="e">
            <v>#N/A</v>
          </cell>
          <cell r="K558" t="str">
            <v>COLES, ROBERT TAKAO</v>
          </cell>
          <cell r="L558" t="str">
            <v>COLES</v>
          </cell>
          <cell r="M558" t="str">
            <v>ROBERT</v>
          </cell>
          <cell r="N558">
            <v>44013</v>
          </cell>
          <cell r="O558">
            <v>44377</v>
          </cell>
          <cell r="P558" t="str">
            <v>0770</v>
          </cell>
          <cell r="Q558" t="str">
            <v>MSP</v>
          </cell>
          <cell r="R558">
            <v>40650218</v>
          </cell>
          <cell r="S558" t="e">
            <v>#REF!</v>
          </cell>
          <cell r="T558" t="str">
            <v/>
          </cell>
          <cell r="U558" t="str">
            <v>NA</v>
          </cell>
          <cell r="W558">
            <v>191592</v>
          </cell>
          <cell r="X558">
            <v>1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191592</v>
          </cell>
          <cell r="AD558">
            <v>82111</v>
          </cell>
          <cell r="AE558">
            <v>0</v>
          </cell>
          <cell r="AF558">
            <v>273703</v>
          </cell>
          <cell r="AG558">
            <v>273703</v>
          </cell>
          <cell r="AH558">
            <v>1</v>
          </cell>
          <cell r="AI558">
            <v>273703</v>
          </cell>
          <cell r="AJ558">
            <v>0</v>
          </cell>
          <cell r="AK558"/>
          <cell r="AL558"/>
          <cell r="AO558"/>
          <cell r="AP558"/>
          <cell r="AQ558"/>
          <cell r="AS558">
            <v>273703</v>
          </cell>
          <cell r="AT558">
            <v>44013</v>
          </cell>
          <cell r="AU558">
            <v>44377</v>
          </cell>
          <cell r="AV558" t="str">
            <v>MSP with PNZ and PSZ</v>
          </cell>
          <cell r="AW558">
            <v>44000</v>
          </cell>
          <cell r="AX558" t="str">
            <v>Pelayo, E.</v>
          </cell>
          <cell r="AY558" t="str">
            <v>Tam, S.</v>
          </cell>
          <cell r="BC558" t="str">
            <v>ARC0273585 - decrease in salary</v>
          </cell>
          <cell r="BD558" t="str">
            <v>M</v>
          </cell>
          <cell r="BF558" t="str">
            <v>N</v>
          </cell>
          <cell r="BG558"/>
          <cell r="BH558" t="str">
            <v>rcoles@ucsd.edu</v>
          </cell>
          <cell r="BJ558">
            <v>0</v>
          </cell>
          <cell r="BK558">
            <v>318620</v>
          </cell>
          <cell r="BL558">
            <v>91.758620689655174</v>
          </cell>
          <cell r="BM558">
            <v>39.325191570881223</v>
          </cell>
        </row>
        <row r="559">
          <cell r="A559">
            <v>2021</v>
          </cell>
          <cell r="B559">
            <v>2056</v>
          </cell>
          <cell r="C559" t="str">
            <v>Community Care Primary Care</v>
          </cell>
          <cell r="D559" t="str">
            <v>NA</v>
          </cell>
          <cell r="F559" t="str">
            <v>Tam</v>
          </cell>
          <cell r="G559" t="str">
            <v>MSP</v>
          </cell>
          <cell r="H559" t="str">
            <v>Active</v>
          </cell>
          <cell r="I559">
            <v>10374404</v>
          </cell>
          <cell r="J559" t="e">
            <v>#N/A</v>
          </cell>
          <cell r="K559" t="str">
            <v>Corbin, Timothy James</v>
          </cell>
          <cell r="L559" t="str">
            <v>Corbin</v>
          </cell>
          <cell r="M559" t="str">
            <v>Timothy James</v>
          </cell>
          <cell r="N559">
            <v>43927</v>
          </cell>
          <cell r="O559">
            <v>44291</v>
          </cell>
          <cell r="P559" t="str">
            <v>0770</v>
          </cell>
          <cell r="Q559" t="str">
            <v>MSP</v>
          </cell>
          <cell r="R559">
            <v>40652961</v>
          </cell>
          <cell r="S559" t="e">
            <v>#REF!</v>
          </cell>
          <cell r="T559" t="str">
            <v/>
          </cell>
          <cell r="U559" t="str">
            <v>NA</v>
          </cell>
          <cell r="W559">
            <v>224000</v>
          </cell>
          <cell r="X559">
            <v>1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224000</v>
          </cell>
          <cell r="AD559">
            <v>96000</v>
          </cell>
          <cell r="AE559">
            <v>0</v>
          </cell>
          <cell r="AF559">
            <v>320000</v>
          </cell>
          <cell r="AG559">
            <v>320000</v>
          </cell>
          <cell r="AH559">
            <v>1</v>
          </cell>
          <cell r="AI559">
            <v>320000</v>
          </cell>
          <cell r="AJ559">
            <v>0</v>
          </cell>
          <cell r="AK559"/>
          <cell r="AL559"/>
          <cell r="AO559"/>
          <cell r="AP559"/>
          <cell r="AQ559"/>
          <cell r="AS559">
            <v>320000</v>
          </cell>
          <cell r="AT559">
            <v>43927</v>
          </cell>
          <cell r="AU559">
            <v>44291</v>
          </cell>
          <cell r="AV559" t="str">
            <v>MSP with PNZ and PSZ</v>
          </cell>
          <cell r="AW559">
            <v>43893</v>
          </cell>
          <cell r="AX559" t="str">
            <v>Taylor, J.</v>
          </cell>
          <cell r="AY559" t="str">
            <v>Tam, S.</v>
          </cell>
          <cell r="BC559" t="str">
            <v>DEPT XFER TO CCPC EFF. 5/1/20</v>
          </cell>
          <cell r="BD559" t="str">
            <v>M</v>
          </cell>
          <cell r="BF559" t="str">
            <v>N</v>
          </cell>
          <cell r="BG559"/>
          <cell r="BH559" t="str">
            <v>ticorbin@ucsd.edu</v>
          </cell>
          <cell r="BJ559">
            <v>0</v>
          </cell>
          <cell r="BK559">
            <v>318620</v>
          </cell>
          <cell r="BL559">
            <v>107.27969348659003</v>
          </cell>
          <cell r="BM559">
            <v>45.977011494252871</v>
          </cell>
        </row>
        <row r="560">
          <cell r="A560">
            <v>2021</v>
          </cell>
          <cell r="B560">
            <v>2056</v>
          </cell>
          <cell r="C560" t="str">
            <v>Community Care Primary Care</v>
          </cell>
          <cell r="D560" t="str">
            <v>NA</v>
          </cell>
          <cell r="F560" t="str">
            <v>Tam</v>
          </cell>
          <cell r="G560" t="str">
            <v>MSP</v>
          </cell>
          <cell r="H560" t="str">
            <v>Active</v>
          </cell>
          <cell r="I560">
            <v>10375529</v>
          </cell>
          <cell r="J560" t="e">
            <v>#N/A</v>
          </cell>
          <cell r="K560" t="str">
            <v>Ikeda, Tyson</v>
          </cell>
          <cell r="L560" t="str">
            <v>Ikeda</v>
          </cell>
          <cell r="M560" t="str">
            <v>Tyson</v>
          </cell>
          <cell r="N560">
            <v>44013</v>
          </cell>
          <cell r="O560">
            <v>44377</v>
          </cell>
          <cell r="P560" t="str">
            <v>0770</v>
          </cell>
          <cell r="Q560" t="str">
            <v>MSP</v>
          </cell>
          <cell r="R560">
            <v>40719216</v>
          </cell>
          <cell r="S560" t="e">
            <v>#REF!</v>
          </cell>
          <cell r="T560" t="str">
            <v/>
          </cell>
          <cell r="U560" t="str">
            <v>NA</v>
          </cell>
          <cell r="W560">
            <v>206518</v>
          </cell>
          <cell r="X560">
            <v>1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206518</v>
          </cell>
          <cell r="AD560">
            <v>88508</v>
          </cell>
          <cell r="AE560">
            <v>0</v>
          </cell>
          <cell r="AF560">
            <v>295026</v>
          </cell>
          <cell r="AG560">
            <v>295026</v>
          </cell>
          <cell r="AH560">
            <v>1</v>
          </cell>
          <cell r="AI560">
            <v>295026</v>
          </cell>
          <cell r="AJ560">
            <v>0</v>
          </cell>
          <cell r="AK560"/>
          <cell r="AL560"/>
          <cell r="AO560"/>
          <cell r="AP560"/>
          <cell r="AQ560"/>
          <cell r="AS560">
            <v>295026</v>
          </cell>
          <cell r="AT560">
            <v>44013</v>
          </cell>
          <cell r="AU560">
            <v>44377</v>
          </cell>
          <cell r="AV560" t="str">
            <v>MSP with PNZ and PSZ</v>
          </cell>
          <cell r="AW560">
            <v>43999</v>
          </cell>
          <cell r="AX560" t="str">
            <v>Tam, S.</v>
          </cell>
          <cell r="AY560" t="str">
            <v>Tam, S.</v>
          </cell>
          <cell r="BC560" t="str">
            <v>CIS from Faculty to MSP eff. 7/1/20 - FIXED - ARC0285455</v>
          </cell>
          <cell r="BD560" t="str">
            <v>D</v>
          </cell>
          <cell r="BF560" t="str">
            <v>Y</v>
          </cell>
          <cell r="BG560"/>
          <cell r="BH560" t="str">
            <v>tikeda@ucsd.edu</v>
          </cell>
          <cell r="BI560" t="str">
            <v>DFM</v>
          </cell>
          <cell r="BJ560">
            <v>0</v>
          </cell>
          <cell r="BK560">
            <v>30121</v>
          </cell>
          <cell r="BL560">
            <v>98.907088122605359</v>
          </cell>
          <cell r="BM560">
            <v>42.388888888888886</v>
          </cell>
        </row>
        <row r="561">
          <cell r="A561">
            <v>2022</v>
          </cell>
          <cell r="B561">
            <v>2056</v>
          </cell>
          <cell r="C561" t="str">
            <v>Community Care Primary Care</v>
          </cell>
          <cell r="D561" t="str">
            <v>NA</v>
          </cell>
          <cell r="F561" t="str">
            <v>Tam</v>
          </cell>
          <cell r="G561" t="str">
            <v>MSP</v>
          </cell>
          <cell r="I561">
            <v>10449119</v>
          </cell>
          <cell r="J561" t="e">
            <v>#N/A</v>
          </cell>
          <cell r="K561" t="str">
            <v>Alam, Mohammad Monjurul</v>
          </cell>
          <cell r="L561" t="str">
            <v>Alam</v>
          </cell>
          <cell r="M561" t="str">
            <v>Mohammad Monjurul</v>
          </cell>
          <cell r="N561">
            <v>44075</v>
          </cell>
          <cell r="O561">
            <v>44439</v>
          </cell>
          <cell r="P561" t="str">
            <v>0770</v>
          </cell>
          <cell r="Q561" t="str">
            <v>MSP</v>
          </cell>
          <cell r="R561">
            <v>40734246</v>
          </cell>
          <cell r="S561" t="e">
            <v>#REF!</v>
          </cell>
          <cell r="T561" t="str">
            <v/>
          </cell>
          <cell r="U561" t="str">
            <v>NA</v>
          </cell>
          <cell r="W561">
            <v>200710</v>
          </cell>
          <cell r="X561">
            <v>1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200710</v>
          </cell>
          <cell r="AD561">
            <v>86018</v>
          </cell>
          <cell r="AE561">
            <v>0</v>
          </cell>
          <cell r="AF561">
            <v>286728</v>
          </cell>
          <cell r="AG561">
            <v>286728</v>
          </cell>
          <cell r="AH561">
            <v>1</v>
          </cell>
          <cell r="AI561">
            <v>286728</v>
          </cell>
          <cell r="AJ561">
            <v>0</v>
          </cell>
          <cell r="AK561"/>
          <cell r="AL561"/>
          <cell r="AO561"/>
          <cell r="AP561"/>
          <cell r="AQ561"/>
          <cell r="AS561">
            <v>286728</v>
          </cell>
          <cell r="AT561">
            <v>44075</v>
          </cell>
          <cell r="AU561">
            <v>44439</v>
          </cell>
          <cell r="AV561" t="str">
            <v>MSP with PNZ and PSZ</v>
          </cell>
          <cell r="AW561">
            <v>44028</v>
          </cell>
          <cell r="AX561" t="str">
            <v>Tam, S.</v>
          </cell>
          <cell r="BC561" t="str">
            <v>ARC0287488</v>
          </cell>
          <cell r="BD561" t="str">
            <v>N</v>
          </cell>
          <cell r="BF561" t="str">
            <v>Y</v>
          </cell>
          <cell r="BG561"/>
          <cell r="BH561" t="str">
            <v>alammd80@gmail.com</v>
          </cell>
          <cell r="BJ561">
            <v>0</v>
          </cell>
          <cell r="BL561">
            <v>96.125478927203062</v>
          </cell>
          <cell r="BM561">
            <v>41.196360153256705</v>
          </cell>
          <cell r="BO561"/>
        </row>
        <row r="562">
          <cell r="A562">
            <v>2021</v>
          </cell>
          <cell r="B562">
            <v>3422</v>
          </cell>
          <cell r="C562" t="str">
            <v>Neurology Housestaff</v>
          </cell>
          <cell r="D562" t="str">
            <v>NA</v>
          </cell>
          <cell r="F562" t="str">
            <v>Reyes</v>
          </cell>
          <cell r="G562" t="str">
            <v>MSP</v>
          </cell>
          <cell r="H562" t="str">
            <v>Active</v>
          </cell>
          <cell r="I562">
            <v>10373283</v>
          </cell>
          <cell r="J562" t="e">
            <v>#N/A</v>
          </cell>
          <cell r="K562" t="str">
            <v>Hannawi, Andrew Philip</v>
          </cell>
          <cell r="L562" t="str">
            <v>Hannawi</v>
          </cell>
          <cell r="M562" t="str">
            <v>Andrew</v>
          </cell>
          <cell r="N562">
            <v>44013</v>
          </cell>
          <cell r="O562">
            <v>44377</v>
          </cell>
          <cell r="P562" t="str">
            <v>0772</v>
          </cell>
          <cell r="Q562" t="str">
            <v>MSP</v>
          </cell>
          <cell r="R562">
            <v>40722195</v>
          </cell>
          <cell r="S562" t="e">
            <v>#REF!</v>
          </cell>
          <cell r="T562" t="str">
            <v/>
          </cell>
          <cell r="U562" t="str">
            <v>NA</v>
          </cell>
          <cell r="W562">
            <v>91900</v>
          </cell>
          <cell r="X562">
            <v>0.2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91900</v>
          </cell>
          <cell r="AD562">
            <v>0</v>
          </cell>
          <cell r="AE562">
            <v>0</v>
          </cell>
          <cell r="AF562">
            <v>91900</v>
          </cell>
          <cell r="AG562">
            <v>91900</v>
          </cell>
          <cell r="AH562">
            <v>0.2</v>
          </cell>
          <cell r="AI562">
            <v>18380</v>
          </cell>
          <cell r="AJ562">
            <v>0</v>
          </cell>
          <cell r="AK562"/>
          <cell r="AL562"/>
          <cell r="AO562"/>
          <cell r="AP562"/>
          <cell r="AQ562"/>
          <cell r="AS562">
            <v>18380</v>
          </cell>
          <cell r="AT562">
            <v>44013</v>
          </cell>
          <cell r="AU562">
            <v>44377</v>
          </cell>
          <cell r="AV562" t="str">
            <v>MSP with PNZ and PSZ</v>
          </cell>
          <cell r="AW562"/>
          <cell r="AX562" t="str">
            <v>Reyes, J.</v>
          </cell>
          <cell r="BC562" t="str">
            <v>ARC0285962</v>
          </cell>
          <cell r="BD562" t="str">
            <v>X</v>
          </cell>
          <cell r="BF562" t="str">
            <v>Y</v>
          </cell>
          <cell r="BG562" t="str">
            <v>Sub 2</v>
          </cell>
          <cell r="BH562" t="str">
            <v>aphannawi@ucsd.edu</v>
          </cell>
          <cell r="BJ562">
            <v>0</v>
          </cell>
          <cell r="BK562">
            <v>342200</v>
          </cell>
          <cell r="BL562">
            <v>44.013409961685824</v>
          </cell>
          <cell r="BM562">
            <v>0</v>
          </cell>
          <cell r="BN562">
            <v>0</v>
          </cell>
          <cell r="BO562">
            <v>0</v>
          </cell>
        </row>
        <row r="563">
          <cell r="A563">
            <v>2021</v>
          </cell>
          <cell r="B563">
            <v>3423</v>
          </cell>
          <cell r="C563" t="str">
            <v>Pediatric Housestaff</v>
          </cell>
          <cell r="D563" t="str">
            <v>NA</v>
          </cell>
          <cell r="F563" t="str">
            <v>Colston</v>
          </cell>
          <cell r="G563" t="str">
            <v>MSP</v>
          </cell>
          <cell r="H563" t="str">
            <v>Active</v>
          </cell>
          <cell r="I563">
            <v>10359819</v>
          </cell>
          <cell r="J563" t="e">
            <v>#N/A</v>
          </cell>
          <cell r="K563" t="str">
            <v>Nguyen, Janice</v>
          </cell>
          <cell r="L563" t="str">
            <v>Nguyen</v>
          </cell>
          <cell r="M563" t="str">
            <v>Janice</v>
          </cell>
          <cell r="N563">
            <v>44013</v>
          </cell>
          <cell r="O563">
            <v>44377</v>
          </cell>
          <cell r="P563" t="str">
            <v>0772</v>
          </cell>
          <cell r="Q563" t="str">
            <v>MSP</v>
          </cell>
          <cell r="R563">
            <v>40717082</v>
          </cell>
          <cell r="S563" t="e">
            <v>#REF!</v>
          </cell>
          <cell r="T563" t="str">
            <v/>
          </cell>
          <cell r="U563" t="str">
            <v>NA</v>
          </cell>
          <cell r="W563">
            <v>91900</v>
          </cell>
          <cell r="X563">
            <v>0.2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91900</v>
          </cell>
          <cell r="AD563">
            <v>0</v>
          </cell>
          <cell r="AE563">
            <v>0</v>
          </cell>
          <cell r="AF563">
            <v>91900</v>
          </cell>
          <cell r="AG563">
            <v>91900</v>
          </cell>
          <cell r="AH563">
            <v>0.2</v>
          </cell>
          <cell r="AI563">
            <v>18380</v>
          </cell>
          <cell r="AJ563">
            <v>0</v>
          </cell>
          <cell r="AK563"/>
          <cell r="AL563"/>
          <cell r="AO563"/>
          <cell r="AP563"/>
          <cell r="AQ563"/>
          <cell r="AS563">
            <v>18380</v>
          </cell>
          <cell r="AT563">
            <v>44013</v>
          </cell>
          <cell r="AU563">
            <v>44377</v>
          </cell>
          <cell r="AV563" t="str">
            <v>MSP without incentive</v>
          </cell>
          <cell r="AW563">
            <v>43994</v>
          </cell>
          <cell r="AX563" t="str">
            <v>Colston, S.</v>
          </cell>
          <cell r="BC563" t="str">
            <v>ARC0285117 - New MSP</v>
          </cell>
          <cell r="BD563" t="str">
            <v>X</v>
          </cell>
          <cell r="BF563" t="str">
            <v>Y</v>
          </cell>
          <cell r="BG563" t="str">
            <v>GME</v>
          </cell>
          <cell r="BH563" t="str">
            <v>jmn002@ucsd.edu</v>
          </cell>
          <cell r="BJ563">
            <v>0</v>
          </cell>
          <cell r="BK563">
            <v>31126</v>
          </cell>
          <cell r="BL563">
            <v>44.013409961685824</v>
          </cell>
          <cell r="BM563">
            <v>0</v>
          </cell>
          <cell r="BO563"/>
        </row>
        <row r="564">
          <cell r="A564">
            <v>2022</v>
          </cell>
          <cell r="B564">
            <v>3423</v>
          </cell>
          <cell r="C564" t="str">
            <v>Pediatric Housestaff</v>
          </cell>
          <cell r="D564" t="str">
            <v>NA</v>
          </cell>
          <cell r="F564" t="str">
            <v>Colston</v>
          </cell>
          <cell r="G564" t="str">
            <v>MSP</v>
          </cell>
          <cell r="H564" t="str">
            <v>Active</v>
          </cell>
          <cell r="I564">
            <v>10359820</v>
          </cell>
          <cell r="J564" t="e">
            <v>#N/A</v>
          </cell>
          <cell r="K564" t="str">
            <v>Garcia, Kirsten Ann</v>
          </cell>
          <cell r="L564" t="str">
            <v>Garcia</v>
          </cell>
          <cell r="M564" t="str">
            <v>Kirsten</v>
          </cell>
          <cell r="N564">
            <v>44075</v>
          </cell>
          <cell r="O564">
            <v>44439</v>
          </cell>
          <cell r="P564" t="str">
            <v>0772</v>
          </cell>
          <cell r="Q564" t="str">
            <v>MSP</v>
          </cell>
          <cell r="R564">
            <v>40747046</v>
          </cell>
          <cell r="S564" t="e">
            <v>#REF!</v>
          </cell>
          <cell r="T564" t="str">
            <v/>
          </cell>
          <cell r="U564" t="str">
            <v>NA</v>
          </cell>
          <cell r="W564">
            <v>91900</v>
          </cell>
          <cell r="X564">
            <v>0.2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91900</v>
          </cell>
          <cell r="AD564">
            <v>0</v>
          </cell>
          <cell r="AE564">
            <v>0</v>
          </cell>
          <cell r="AF564">
            <v>91900</v>
          </cell>
          <cell r="AG564">
            <v>91900</v>
          </cell>
          <cell r="AH564">
            <v>0.2</v>
          </cell>
          <cell r="AI564">
            <v>18380</v>
          </cell>
          <cell r="AJ564">
            <v>0</v>
          </cell>
          <cell r="AK564"/>
          <cell r="AL564"/>
          <cell r="AO564"/>
          <cell r="AP564"/>
          <cell r="AQ564"/>
          <cell r="AS564">
            <v>18380</v>
          </cell>
          <cell r="AT564">
            <v>44075</v>
          </cell>
          <cell r="AU564">
            <v>44439</v>
          </cell>
          <cell r="AV564" t="str">
            <v>MSP with PNZ and PSZ</v>
          </cell>
          <cell r="AW564"/>
          <cell r="BC564" t="str">
            <v>ARC0288304</v>
          </cell>
          <cell r="BD564" t="str">
            <v>X</v>
          </cell>
          <cell r="BF564" t="str">
            <v>Y</v>
          </cell>
          <cell r="BG564" t="str">
            <v>Sub 2</v>
          </cell>
          <cell r="BH564" t="str">
            <v>k11garcia@ucsd.edu</v>
          </cell>
          <cell r="BJ564">
            <v>0</v>
          </cell>
          <cell r="BK564">
            <v>31126</v>
          </cell>
          <cell r="BL564">
            <v>44.013409961685824</v>
          </cell>
          <cell r="BM564">
            <v>0</v>
          </cell>
          <cell r="BN564">
            <v>0</v>
          </cell>
          <cell r="BO564">
            <v>0</v>
          </cell>
        </row>
        <row r="565">
          <cell r="A565">
            <v>2021</v>
          </cell>
          <cell r="B565">
            <v>3423</v>
          </cell>
          <cell r="C565" t="str">
            <v>Pediatric Housestaff</v>
          </cell>
          <cell r="D565" t="str">
            <v>NA</v>
          </cell>
          <cell r="F565" t="str">
            <v>Colston</v>
          </cell>
          <cell r="G565" t="str">
            <v>MSP</v>
          </cell>
          <cell r="H565" t="str">
            <v>Active</v>
          </cell>
          <cell r="I565">
            <v>10359824</v>
          </cell>
          <cell r="J565" t="e">
            <v>#N/A</v>
          </cell>
          <cell r="K565" t="str">
            <v>Vuong, Kim</v>
          </cell>
          <cell r="L565" t="str">
            <v>Vuong</v>
          </cell>
          <cell r="M565" t="str">
            <v>Kim</v>
          </cell>
          <cell r="N565">
            <v>44013</v>
          </cell>
          <cell r="O565">
            <v>44377</v>
          </cell>
          <cell r="P565" t="str">
            <v>0772</v>
          </cell>
          <cell r="Q565" t="str">
            <v>MSP</v>
          </cell>
          <cell r="R565">
            <v>40719608</v>
          </cell>
          <cell r="S565" t="e">
            <v>#REF!</v>
          </cell>
          <cell r="T565" t="str">
            <v/>
          </cell>
          <cell r="U565" t="str">
            <v>NA</v>
          </cell>
          <cell r="W565">
            <v>91900</v>
          </cell>
          <cell r="X565">
            <v>0.2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91900</v>
          </cell>
          <cell r="AD565">
            <v>0</v>
          </cell>
          <cell r="AE565">
            <v>0</v>
          </cell>
          <cell r="AF565">
            <v>91900</v>
          </cell>
          <cell r="AG565">
            <v>91900</v>
          </cell>
          <cell r="AH565">
            <v>0.2</v>
          </cell>
          <cell r="AI565">
            <v>18380</v>
          </cell>
          <cell r="AJ565">
            <v>0</v>
          </cell>
          <cell r="AK565"/>
          <cell r="AL565"/>
          <cell r="AO565"/>
          <cell r="AP565"/>
          <cell r="AQ565"/>
          <cell r="AS565">
            <v>18380</v>
          </cell>
          <cell r="AT565">
            <v>44013</v>
          </cell>
          <cell r="AU565">
            <v>44377</v>
          </cell>
          <cell r="AV565" t="str">
            <v>MSP with PNZ and PSZ</v>
          </cell>
          <cell r="AW565">
            <v>44000</v>
          </cell>
          <cell r="BC565" t="str">
            <v>ARC0285516 - New MSP</v>
          </cell>
          <cell r="BD565" t="str">
            <v>X</v>
          </cell>
          <cell r="BF565" t="str">
            <v>Y</v>
          </cell>
          <cell r="BG565" t="str">
            <v>Sub 2</v>
          </cell>
          <cell r="BH565" t="str">
            <v>kivuong@ucsd.edu</v>
          </cell>
          <cell r="BJ565">
            <v>0</v>
          </cell>
          <cell r="BK565">
            <v>31126</v>
          </cell>
          <cell r="BL565">
            <v>44.013409961685824</v>
          </cell>
          <cell r="BM565">
            <v>0</v>
          </cell>
          <cell r="BN565">
            <v>0</v>
          </cell>
          <cell r="BO565">
            <v>0</v>
          </cell>
        </row>
        <row r="566">
          <cell r="A566">
            <v>2021</v>
          </cell>
          <cell r="B566">
            <v>3919</v>
          </cell>
          <cell r="C566" t="str">
            <v>Hyperbaric Medicine</v>
          </cell>
          <cell r="D566" t="str">
            <v>NA</v>
          </cell>
          <cell r="F566" t="str">
            <v>Tam</v>
          </cell>
          <cell r="G566" t="str">
            <v>MSP</v>
          </cell>
          <cell r="H566" t="str">
            <v>Active</v>
          </cell>
          <cell r="I566">
            <v>10360975</v>
          </cell>
          <cell r="J566" t="e">
            <v>#N/A</v>
          </cell>
          <cell r="K566" t="str">
            <v>O'Connell, Charles W</v>
          </cell>
          <cell r="L566" t="str">
            <v>O'Connell</v>
          </cell>
          <cell r="M566" t="str">
            <v>Charles</v>
          </cell>
          <cell r="N566">
            <v>44013</v>
          </cell>
          <cell r="O566">
            <v>44377</v>
          </cell>
          <cell r="P566" t="str">
            <v>0770</v>
          </cell>
          <cell r="Q566" t="str">
            <v>MSP</v>
          </cell>
          <cell r="R566">
            <v>40642755</v>
          </cell>
          <cell r="S566" t="e">
            <v>#REF!</v>
          </cell>
          <cell r="T566" t="str">
            <v/>
          </cell>
          <cell r="U566" t="str">
            <v>NA</v>
          </cell>
          <cell r="W566">
            <v>235944</v>
          </cell>
          <cell r="X566">
            <v>0.4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235944</v>
          </cell>
          <cell r="AD566">
            <v>56376</v>
          </cell>
          <cell r="AE566">
            <v>0</v>
          </cell>
          <cell r="AF566">
            <v>292320</v>
          </cell>
          <cell r="AG566">
            <v>292320</v>
          </cell>
          <cell r="AH566">
            <v>0.4</v>
          </cell>
          <cell r="AI566">
            <v>116928</v>
          </cell>
          <cell r="AJ566">
            <v>0</v>
          </cell>
          <cell r="AK566"/>
          <cell r="AL566"/>
          <cell r="AO566"/>
          <cell r="AP566"/>
          <cell r="AQ566"/>
          <cell r="AS566">
            <v>116928</v>
          </cell>
          <cell r="AT566">
            <v>44013</v>
          </cell>
          <cell r="AU566">
            <v>44377</v>
          </cell>
          <cell r="AV566" t="str">
            <v>MSP with PNZ and PSZ</v>
          </cell>
          <cell r="AW566">
            <v>43940</v>
          </cell>
          <cell r="AX566" t="str">
            <v>Tam, S.</v>
          </cell>
          <cell r="BC566" t="str">
            <v>ARC0273499 - Hourly Rate $113 Base/$27 Non-Base (BW) + PNZ</v>
          </cell>
          <cell r="BD566" t="str">
            <v>X</v>
          </cell>
          <cell r="BF566" t="str">
            <v>Y</v>
          </cell>
          <cell r="BG566" t="str">
            <v>Sub 2</v>
          </cell>
          <cell r="BH566" t="str">
            <v>cwoconnell@ucsd.edu</v>
          </cell>
          <cell r="BJ566">
            <v>0</v>
          </cell>
          <cell r="BK566">
            <v>31901</v>
          </cell>
          <cell r="BL566">
            <v>113</v>
          </cell>
          <cell r="BM566">
            <v>27</v>
          </cell>
          <cell r="BN566">
            <v>0</v>
          </cell>
          <cell r="BO566">
            <v>0</v>
          </cell>
        </row>
        <row r="567">
          <cell r="A567">
            <v>2021</v>
          </cell>
          <cell r="B567">
            <v>3919</v>
          </cell>
          <cell r="C567" t="str">
            <v>Hyperbaric Medicine</v>
          </cell>
          <cell r="D567" t="str">
            <v>NA</v>
          </cell>
          <cell r="F567" t="str">
            <v>Tam</v>
          </cell>
          <cell r="G567" t="str">
            <v>MSP</v>
          </cell>
          <cell r="H567" t="str">
            <v>Active</v>
          </cell>
          <cell r="I567">
            <v>10364083</v>
          </cell>
          <cell r="J567" t="e">
            <v>#N/A</v>
          </cell>
          <cell r="K567" t="str">
            <v>Villano, Janna</v>
          </cell>
          <cell r="L567" t="str">
            <v>Villano</v>
          </cell>
          <cell r="M567" t="str">
            <v>Janna</v>
          </cell>
          <cell r="N567">
            <v>44013</v>
          </cell>
          <cell r="O567">
            <v>44377</v>
          </cell>
          <cell r="P567" t="str">
            <v>0770</v>
          </cell>
          <cell r="Q567" t="str">
            <v>MSP</v>
          </cell>
          <cell r="R567">
            <v>40661329</v>
          </cell>
          <cell r="S567" t="e">
            <v>#REF!</v>
          </cell>
          <cell r="T567" t="str">
            <v/>
          </cell>
          <cell r="U567" t="str">
            <v>NA</v>
          </cell>
          <cell r="W567">
            <v>235944</v>
          </cell>
          <cell r="X567">
            <v>0.14000000000000001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235944</v>
          </cell>
          <cell r="AD567">
            <v>56376</v>
          </cell>
          <cell r="AE567">
            <v>0</v>
          </cell>
          <cell r="AF567">
            <v>292320</v>
          </cell>
          <cell r="AG567">
            <v>292320</v>
          </cell>
          <cell r="AH567">
            <v>0.14000000000000001</v>
          </cell>
          <cell r="AI567">
            <v>40924.800000000003</v>
          </cell>
          <cell r="AJ567">
            <v>0</v>
          </cell>
          <cell r="AK567"/>
          <cell r="AL567"/>
          <cell r="AO567"/>
          <cell r="AP567"/>
          <cell r="AQ567"/>
          <cell r="AS567">
            <v>40924.800000000003</v>
          </cell>
          <cell r="AT567">
            <v>44013</v>
          </cell>
          <cell r="AU567">
            <v>44377</v>
          </cell>
          <cell r="AV567" t="str">
            <v>MSP with PNZ and PSZ</v>
          </cell>
          <cell r="AW567">
            <v>43948</v>
          </cell>
          <cell r="AX567" t="str">
            <v>Tam, S.</v>
          </cell>
          <cell r="BC567" t="str">
            <v>ARC0273484 - Hourly Rate $113/$27 Non-Base (BW)</v>
          </cell>
          <cell r="BD567" t="str">
            <v>D</v>
          </cell>
          <cell r="BF567" t="str">
            <v>Y</v>
          </cell>
          <cell r="BG567" t="str">
            <v>Sub 2</v>
          </cell>
          <cell r="BH567" t="str">
            <v>jvillano@ucsd.edu</v>
          </cell>
          <cell r="BJ567">
            <v>0</v>
          </cell>
          <cell r="BK567">
            <v>31901</v>
          </cell>
          <cell r="BL567">
            <v>113</v>
          </cell>
          <cell r="BM567">
            <v>27</v>
          </cell>
          <cell r="BN567">
            <v>9</v>
          </cell>
          <cell r="BO567">
            <v>243</v>
          </cell>
        </row>
        <row r="568">
          <cell r="A568">
            <v>2021</v>
          </cell>
          <cell r="B568">
            <v>3919</v>
          </cell>
          <cell r="C568" t="str">
            <v>Hyperbaric Medicine</v>
          </cell>
          <cell r="D568" t="str">
            <v>NA</v>
          </cell>
          <cell r="F568" t="str">
            <v>Tam</v>
          </cell>
          <cell r="G568" t="str">
            <v>MSP</v>
          </cell>
          <cell r="H568" t="str">
            <v>Active</v>
          </cell>
          <cell r="I568">
            <v>10369931</v>
          </cell>
          <cell r="J568" t="e">
            <v>#N/A</v>
          </cell>
          <cell r="K568" t="str">
            <v>BENJAMIN, STEPHANIE BROOKE</v>
          </cell>
          <cell r="L568" t="str">
            <v>BENJAMIN</v>
          </cell>
          <cell r="M568" t="str">
            <v>STEPHANIE</v>
          </cell>
          <cell r="N568">
            <v>44013</v>
          </cell>
          <cell r="O568">
            <v>44377</v>
          </cell>
          <cell r="P568" t="str">
            <v>0771</v>
          </cell>
          <cell r="Q568" t="str">
            <v>MSP</v>
          </cell>
          <cell r="R568">
            <v>40649036</v>
          </cell>
          <cell r="S568" t="e">
            <v>#REF!</v>
          </cell>
          <cell r="T568" t="str">
            <v/>
          </cell>
          <cell r="U568" t="str">
            <v>NA</v>
          </cell>
          <cell r="W568">
            <v>235944</v>
          </cell>
          <cell r="X568">
            <v>0.49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235944</v>
          </cell>
          <cell r="AD568">
            <v>56376</v>
          </cell>
          <cell r="AE568">
            <v>0</v>
          </cell>
          <cell r="AF568">
            <v>292320</v>
          </cell>
          <cell r="AG568">
            <v>292320</v>
          </cell>
          <cell r="AH568">
            <v>0.49</v>
          </cell>
          <cell r="AI568">
            <v>143236.79999999999</v>
          </cell>
          <cell r="AJ568">
            <v>0</v>
          </cell>
          <cell r="AK568"/>
          <cell r="AL568"/>
          <cell r="AO568"/>
          <cell r="AP568"/>
          <cell r="AQ568"/>
          <cell r="AS568">
            <v>143236.79999999999</v>
          </cell>
          <cell r="AT568">
            <v>44013</v>
          </cell>
          <cell r="AU568">
            <v>44377</v>
          </cell>
          <cell r="AV568" t="str">
            <v>MSP with PNZ and PSZ</v>
          </cell>
          <cell r="AW568">
            <v>43937</v>
          </cell>
          <cell r="BC568" t="str">
            <v>$113/hr (Base) / $27/hr (PNB) / $140/hr (Total) - BW ARC0279504 - Need to change PAYGROUP &amp; DEPT CODE to BW MSP eff. 7/1/20</v>
          </cell>
          <cell r="BD568" t="str">
            <v>X</v>
          </cell>
          <cell r="BF568" t="str">
            <v>Y</v>
          </cell>
          <cell r="BG568" t="str">
            <v>Sub 2</v>
          </cell>
          <cell r="BH568" t="str">
            <v>sbbenjamin@ucsd.edu</v>
          </cell>
          <cell r="BJ568">
            <v>0</v>
          </cell>
          <cell r="BK568">
            <v>31901</v>
          </cell>
          <cell r="BL568">
            <v>113</v>
          </cell>
          <cell r="BM568">
            <v>27</v>
          </cell>
          <cell r="BN568">
            <v>10</v>
          </cell>
          <cell r="BO568">
            <v>270</v>
          </cell>
        </row>
        <row r="569">
          <cell r="A569">
            <v>2021</v>
          </cell>
          <cell r="B569">
            <v>3919</v>
          </cell>
          <cell r="C569" t="str">
            <v>Hyperbaric Medicine</v>
          </cell>
          <cell r="D569" t="str">
            <v>NA</v>
          </cell>
          <cell r="F569" t="str">
            <v>Tam</v>
          </cell>
          <cell r="G569" t="str">
            <v>MSP</v>
          </cell>
          <cell r="H569" t="str">
            <v>Active</v>
          </cell>
          <cell r="I569">
            <v>10370437</v>
          </cell>
          <cell r="J569" t="e">
            <v>#N/A</v>
          </cell>
          <cell r="K569" t="str">
            <v>Bielawski, Anthony</v>
          </cell>
          <cell r="L569" t="str">
            <v>Bielawski</v>
          </cell>
          <cell r="M569" t="str">
            <v>Anthony</v>
          </cell>
          <cell r="N569">
            <v>44013</v>
          </cell>
          <cell r="O569">
            <v>44377</v>
          </cell>
          <cell r="P569" t="str">
            <v>0770</v>
          </cell>
          <cell r="Q569" t="str">
            <v>MSP</v>
          </cell>
          <cell r="R569">
            <v>40649144</v>
          </cell>
          <cell r="S569" t="e">
            <v>#REF!</v>
          </cell>
          <cell r="T569" t="str">
            <v/>
          </cell>
          <cell r="U569" t="str">
            <v>NA</v>
          </cell>
          <cell r="W569">
            <v>235944</v>
          </cell>
          <cell r="X569">
            <v>0.49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235944</v>
          </cell>
          <cell r="AD569">
            <v>56376</v>
          </cell>
          <cell r="AE569">
            <v>0</v>
          </cell>
          <cell r="AF569">
            <v>292320</v>
          </cell>
          <cell r="AG569">
            <v>292320</v>
          </cell>
          <cell r="AH569">
            <v>0.49</v>
          </cell>
          <cell r="AI569">
            <v>143236.79999999999</v>
          </cell>
          <cell r="AJ569">
            <v>0</v>
          </cell>
          <cell r="AK569"/>
          <cell r="AL569"/>
          <cell r="AO569"/>
          <cell r="AP569"/>
          <cell r="AQ569"/>
          <cell r="AS569">
            <v>143236.79999999999</v>
          </cell>
          <cell r="AT569">
            <v>44013</v>
          </cell>
          <cell r="AU569">
            <v>44377</v>
          </cell>
          <cell r="AV569" t="str">
            <v>MSP with PNZ and PSZ</v>
          </cell>
          <cell r="AW569">
            <v>43940</v>
          </cell>
          <cell r="AX569" t="str">
            <v>Tam, S.</v>
          </cell>
          <cell r="BC569" t="str">
            <v>ARC0273494 Hourly Rate $113 REG/$27 PNB (BW)</v>
          </cell>
          <cell r="BD569" t="str">
            <v>D</v>
          </cell>
          <cell r="BF569" t="str">
            <v>Y</v>
          </cell>
          <cell r="BG569" t="str">
            <v>Sub 2</v>
          </cell>
          <cell r="BH569" t="str">
            <v>abielawski@ucsd.edu</v>
          </cell>
          <cell r="BJ569">
            <v>0</v>
          </cell>
          <cell r="BK569">
            <v>31901</v>
          </cell>
          <cell r="BL569">
            <v>113</v>
          </cell>
          <cell r="BM569">
            <v>27</v>
          </cell>
          <cell r="BN569">
            <v>0</v>
          </cell>
          <cell r="BO569">
            <v>0</v>
          </cell>
        </row>
        <row r="570">
          <cell r="A570">
            <v>2021</v>
          </cell>
          <cell r="B570">
            <v>3919</v>
          </cell>
          <cell r="C570" t="str">
            <v>Hyperbaric Medicine</v>
          </cell>
          <cell r="D570" t="str">
            <v>NA</v>
          </cell>
          <cell r="F570" t="str">
            <v>Tam</v>
          </cell>
          <cell r="G570" t="str">
            <v>MSP</v>
          </cell>
          <cell r="H570" t="str">
            <v>Active</v>
          </cell>
          <cell r="I570">
            <v>10370677</v>
          </cell>
          <cell r="J570" t="e">
            <v>#N/A</v>
          </cell>
          <cell r="K570" t="str">
            <v>Latham, Emi</v>
          </cell>
          <cell r="L570" t="str">
            <v>Latham</v>
          </cell>
          <cell r="M570" t="str">
            <v>Emi</v>
          </cell>
          <cell r="N570">
            <v>44013</v>
          </cell>
          <cell r="O570">
            <v>44377</v>
          </cell>
          <cell r="P570" t="str">
            <v>0770</v>
          </cell>
          <cell r="Q570" t="str">
            <v>MSP</v>
          </cell>
          <cell r="R570">
            <v>40654536</v>
          </cell>
          <cell r="S570" t="e">
            <v>#REF!</v>
          </cell>
          <cell r="T570" t="str">
            <v/>
          </cell>
          <cell r="U570" t="str">
            <v>NA</v>
          </cell>
          <cell r="W570">
            <v>182700</v>
          </cell>
          <cell r="X570">
            <v>0.14000000000000001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182700</v>
          </cell>
          <cell r="AD570">
            <v>78300</v>
          </cell>
          <cell r="AE570">
            <v>0</v>
          </cell>
          <cell r="AF570">
            <v>261000</v>
          </cell>
          <cell r="AG570">
            <v>261000</v>
          </cell>
          <cell r="AH570">
            <v>0.14000000000000001</v>
          </cell>
          <cell r="AI570">
            <v>36540</v>
          </cell>
          <cell r="AJ570">
            <v>0</v>
          </cell>
          <cell r="AK570">
            <v>42379</v>
          </cell>
          <cell r="AL570">
            <v>65381</v>
          </cell>
          <cell r="AM570" t="str">
            <v>00/01</v>
          </cell>
          <cell r="AN570">
            <v>8</v>
          </cell>
          <cell r="AO570">
            <v>100957</v>
          </cell>
          <cell r="AP570">
            <v>121033</v>
          </cell>
          <cell r="AQ570">
            <v>221990</v>
          </cell>
          <cell r="AS570">
            <v>258530</v>
          </cell>
          <cell r="AT570">
            <v>43647</v>
          </cell>
          <cell r="AU570">
            <v>44377</v>
          </cell>
          <cell r="AV570" t="str">
            <v>MSP with PNZ and PSZ</v>
          </cell>
          <cell r="AW570">
            <v>43940</v>
          </cell>
          <cell r="AX570" t="str">
            <v>Tam, S.</v>
          </cell>
          <cell r="BC570" t="str">
            <v>Hourly Rate $87.5 Base/$37.5 Non-Base (BW) ARC0273579 - added PNZ</v>
          </cell>
          <cell r="BD570" t="str">
            <v>D</v>
          </cell>
          <cell r="BF570" t="str">
            <v>Y</v>
          </cell>
          <cell r="BG570" t="str">
            <v>Sub 2</v>
          </cell>
          <cell r="BH570" t="str">
            <v>elatham@ucsd.edu</v>
          </cell>
          <cell r="BJ570">
            <v>0</v>
          </cell>
          <cell r="BK570">
            <v>31901</v>
          </cell>
          <cell r="BL570">
            <v>87.5</v>
          </cell>
          <cell r="BM570">
            <v>37.5</v>
          </cell>
          <cell r="BN570">
            <v>0</v>
          </cell>
          <cell r="BO570">
            <v>0</v>
          </cell>
        </row>
        <row r="571">
          <cell r="A571">
            <v>2021</v>
          </cell>
          <cell r="B571">
            <v>3919</v>
          </cell>
          <cell r="C571" t="str">
            <v>Hyperbaric Medicine</v>
          </cell>
          <cell r="D571" t="str">
            <v>NA</v>
          </cell>
          <cell r="F571" t="str">
            <v>Tam</v>
          </cell>
          <cell r="G571" t="str">
            <v>MSP</v>
          </cell>
          <cell r="H571" t="str">
            <v>Active</v>
          </cell>
          <cell r="I571">
            <v>10374146</v>
          </cell>
          <cell r="J571" t="e">
            <v>#N/A</v>
          </cell>
          <cell r="K571" t="str">
            <v>TANAKA, HIDEAKI LEO</v>
          </cell>
          <cell r="L571" t="str">
            <v>TANAKA</v>
          </cell>
          <cell r="M571" t="str">
            <v>HIDEAKI</v>
          </cell>
          <cell r="N571">
            <v>44013</v>
          </cell>
          <cell r="O571">
            <v>44377</v>
          </cell>
          <cell r="P571" t="str">
            <v>0771</v>
          </cell>
          <cell r="Q571" t="str">
            <v>MSP</v>
          </cell>
          <cell r="R571">
            <v>40647610</v>
          </cell>
          <cell r="S571" t="e">
            <v>#REF!</v>
          </cell>
          <cell r="T571" t="str">
            <v/>
          </cell>
          <cell r="U571" t="str">
            <v>NA</v>
          </cell>
          <cell r="W571">
            <v>235944</v>
          </cell>
          <cell r="X571">
            <v>0.49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235944</v>
          </cell>
          <cell r="AD571">
            <v>56376</v>
          </cell>
          <cell r="AE571">
            <v>0</v>
          </cell>
          <cell r="AF571">
            <v>292320</v>
          </cell>
          <cell r="AG571">
            <v>292320</v>
          </cell>
          <cell r="AH571">
            <v>0.49</v>
          </cell>
          <cell r="AI571">
            <v>143236.79999999999</v>
          </cell>
          <cell r="AJ571">
            <v>0</v>
          </cell>
          <cell r="AK571"/>
          <cell r="AL571"/>
          <cell r="AO571"/>
          <cell r="AP571"/>
          <cell r="AQ571"/>
          <cell r="AS571">
            <v>143236.79999999999</v>
          </cell>
          <cell r="AT571">
            <v>44013</v>
          </cell>
          <cell r="AU571">
            <v>44377</v>
          </cell>
          <cell r="AV571" t="str">
            <v>MSP with PNZ and PSZ</v>
          </cell>
          <cell r="AW571">
            <v>43964</v>
          </cell>
          <cell r="AX571" t="str">
            <v>Tam, S.</v>
          </cell>
          <cell r="BC571" t="str">
            <v>ARC0273331 - BASE $113, Non-Base$ 27/hrly (BW)</v>
          </cell>
          <cell r="BD571" t="str">
            <v>X</v>
          </cell>
          <cell r="BF571" t="str">
            <v>Y</v>
          </cell>
          <cell r="BG571" t="str">
            <v>Sub 2</v>
          </cell>
          <cell r="BH571" t="str">
            <v>hltanaka@ucsd.edu</v>
          </cell>
          <cell r="BJ571">
            <v>0</v>
          </cell>
          <cell r="BK571">
            <v>31901</v>
          </cell>
          <cell r="BL571">
            <v>113</v>
          </cell>
          <cell r="BM571">
            <v>27</v>
          </cell>
          <cell r="BN571">
            <v>8</v>
          </cell>
          <cell r="BO571">
            <v>216</v>
          </cell>
        </row>
        <row r="572">
          <cell r="A572">
            <v>2021</v>
          </cell>
          <cell r="B572">
            <v>3919</v>
          </cell>
          <cell r="C572" t="str">
            <v>Hyperbaric Medicine</v>
          </cell>
          <cell r="D572" t="str">
            <v>NA</v>
          </cell>
          <cell r="F572" t="str">
            <v>Tam</v>
          </cell>
          <cell r="G572" t="str">
            <v>MSP</v>
          </cell>
          <cell r="H572" t="str">
            <v>Active</v>
          </cell>
          <cell r="I572">
            <v>10402157</v>
          </cell>
          <cell r="J572" t="e">
            <v>#N/A</v>
          </cell>
          <cell r="K572" t="str">
            <v>Barash, Ilona</v>
          </cell>
          <cell r="L572" t="str">
            <v>Barash</v>
          </cell>
          <cell r="M572" t="str">
            <v>Ilona</v>
          </cell>
          <cell r="N572">
            <v>44013</v>
          </cell>
          <cell r="O572">
            <v>44377</v>
          </cell>
          <cell r="P572" t="str">
            <v>0771</v>
          </cell>
          <cell r="Q572" t="str">
            <v>MSP</v>
          </cell>
          <cell r="R572">
            <v>40696442</v>
          </cell>
          <cell r="S572" t="e">
            <v>#REF!</v>
          </cell>
          <cell r="T572" t="str">
            <v/>
          </cell>
          <cell r="U572" t="str">
            <v>NA</v>
          </cell>
          <cell r="W572">
            <v>235944</v>
          </cell>
          <cell r="X572">
            <v>0.49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235944</v>
          </cell>
          <cell r="AD572">
            <v>56376</v>
          </cell>
          <cell r="AE572">
            <v>0</v>
          </cell>
          <cell r="AF572">
            <v>292320</v>
          </cell>
          <cell r="AG572">
            <v>292320</v>
          </cell>
          <cell r="AH572">
            <v>0.49</v>
          </cell>
          <cell r="AI572">
            <v>143236.79999999999</v>
          </cell>
          <cell r="AJ572">
            <v>0</v>
          </cell>
          <cell r="AK572"/>
          <cell r="AL572"/>
          <cell r="AO572"/>
          <cell r="AP572"/>
          <cell r="AQ572"/>
          <cell r="AS572">
            <v>143236.79999999999</v>
          </cell>
          <cell r="AT572">
            <v>44013</v>
          </cell>
          <cell r="AU572">
            <v>44377</v>
          </cell>
          <cell r="AV572" t="str">
            <v>MSP with PNZ and PSZ</v>
          </cell>
          <cell r="AW572">
            <v>43940</v>
          </cell>
          <cell r="AX572" t="str">
            <v>Tam, S.</v>
          </cell>
          <cell r="BC572" t="str">
            <v>ARC0273495 - Base @ $113/HR, Nonbase @ $27/HR (BW)</v>
          </cell>
          <cell r="BD572" t="str">
            <v>D</v>
          </cell>
          <cell r="BF572" t="str">
            <v>Y</v>
          </cell>
          <cell r="BG572" t="str">
            <v>Sub 2</v>
          </cell>
          <cell r="BH572" t="str">
            <v>ibarash@ucsd.edu</v>
          </cell>
          <cell r="BJ572">
            <v>0</v>
          </cell>
          <cell r="BK572">
            <v>391920</v>
          </cell>
          <cell r="BL572">
            <v>113</v>
          </cell>
          <cell r="BM572">
            <v>27</v>
          </cell>
          <cell r="BN572">
            <v>0</v>
          </cell>
          <cell r="BO572">
            <v>0</v>
          </cell>
        </row>
        <row r="573">
          <cell r="A573">
            <v>2021</v>
          </cell>
          <cell r="B573">
            <v>3919</v>
          </cell>
          <cell r="C573" t="str">
            <v>Hyperbaric Medicine</v>
          </cell>
          <cell r="D573" t="str">
            <v>NA</v>
          </cell>
          <cell r="F573" t="str">
            <v>Tam</v>
          </cell>
          <cell r="G573" t="str">
            <v>MSP</v>
          </cell>
          <cell r="H573" t="str">
            <v>Active</v>
          </cell>
          <cell r="I573">
            <v>10404075</v>
          </cell>
          <cell r="J573" t="e">
            <v>#N/A</v>
          </cell>
          <cell r="K573" t="str">
            <v>BALLESTEROS, DOUGLAS</v>
          </cell>
          <cell r="L573" t="str">
            <v>Ballesteros</v>
          </cell>
          <cell r="M573" t="str">
            <v>Douglas</v>
          </cell>
          <cell r="N573">
            <v>44013</v>
          </cell>
          <cell r="O573">
            <v>44377</v>
          </cell>
          <cell r="P573" t="str">
            <v>0770</v>
          </cell>
          <cell r="Q573" t="str">
            <v>MSP</v>
          </cell>
          <cell r="R573">
            <v>40690126</v>
          </cell>
          <cell r="S573" t="e">
            <v>#REF!</v>
          </cell>
          <cell r="T573" t="str">
            <v/>
          </cell>
          <cell r="U573" t="str">
            <v>NA</v>
          </cell>
          <cell r="W573">
            <v>235944</v>
          </cell>
          <cell r="X573">
            <v>0.49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235944</v>
          </cell>
          <cell r="AD573">
            <v>56376</v>
          </cell>
          <cell r="AE573">
            <v>0</v>
          </cell>
          <cell r="AF573">
            <v>292320</v>
          </cell>
          <cell r="AG573">
            <v>292320</v>
          </cell>
          <cell r="AH573">
            <v>0.49</v>
          </cell>
          <cell r="AI573">
            <v>143236.79999999999</v>
          </cell>
          <cell r="AJ573">
            <v>0</v>
          </cell>
          <cell r="AK573"/>
          <cell r="AL573"/>
          <cell r="AO573"/>
          <cell r="AP573"/>
          <cell r="AQ573"/>
          <cell r="AS573">
            <v>143236.79999999999</v>
          </cell>
          <cell r="AT573">
            <v>43647</v>
          </cell>
          <cell r="AU573">
            <v>44377</v>
          </cell>
          <cell r="AV573" t="str">
            <v>MSP with PNZ and PSZ</v>
          </cell>
          <cell r="AW573">
            <v>43940</v>
          </cell>
          <cell r="AX573" t="str">
            <v>Tam, S.</v>
          </cell>
          <cell r="BC573" t="str">
            <v>$113/hr REG; $27/hr PNB (BW) - MSP renewal + PNZ ARC0273496</v>
          </cell>
          <cell r="BD573" t="str">
            <v>D</v>
          </cell>
          <cell r="BF573" t="str">
            <v>Y</v>
          </cell>
          <cell r="BG573" t="str">
            <v>Sub 2</v>
          </cell>
          <cell r="BH573" t="str">
            <v>doballesteros@ucsd.edu</v>
          </cell>
          <cell r="BJ573">
            <v>0</v>
          </cell>
          <cell r="BK573">
            <v>391920</v>
          </cell>
          <cell r="BL573">
            <v>113</v>
          </cell>
          <cell r="BM573">
            <v>27</v>
          </cell>
          <cell r="BN573">
            <v>0</v>
          </cell>
          <cell r="BO573">
            <v>0</v>
          </cell>
        </row>
        <row r="574">
          <cell r="A574">
            <v>2021</v>
          </cell>
          <cell r="B574">
            <v>3919</v>
          </cell>
          <cell r="C574" t="str">
            <v>Hyperbaric Medicine</v>
          </cell>
          <cell r="D574" t="str">
            <v>NA</v>
          </cell>
          <cell r="F574" t="str">
            <v>Tam</v>
          </cell>
          <cell r="G574" t="str">
            <v>MSP</v>
          </cell>
          <cell r="H574" t="str">
            <v>Active</v>
          </cell>
          <cell r="I574">
            <v>10407931</v>
          </cell>
          <cell r="J574" t="e">
            <v>#N/A</v>
          </cell>
          <cell r="K574" t="str">
            <v>Hayes, Sandra</v>
          </cell>
          <cell r="L574" t="str">
            <v>Hayes</v>
          </cell>
          <cell r="M574" t="str">
            <v>Sandra</v>
          </cell>
          <cell r="N574">
            <v>44013</v>
          </cell>
          <cell r="O574">
            <v>44377</v>
          </cell>
          <cell r="P574" t="str">
            <v>0770</v>
          </cell>
          <cell r="Q574" t="str">
            <v>MSP</v>
          </cell>
          <cell r="R574">
            <v>40687124</v>
          </cell>
          <cell r="S574" t="e">
            <v>#REF!</v>
          </cell>
          <cell r="T574" t="str">
            <v/>
          </cell>
          <cell r="U574" t="str">
            <v>NA</v>
          </cell>
          <cell r="W574">
            <v>182700</v>
          </cell>
          <cell r="X574">
            <v>0.14000000000000001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182700</v>
          </cell>
          <cell r="AD574">
            <v>78300</v>
          </cell>
          <cell r="AE574">
            <v>0</v>
          </cell>
          <cell r="AF574">
            <v>261000</v>
          </cell>
          <cell r="AG574">
            <v>261000</v>
          </cell>
          <cell r="AH574">
            <v>0.14000000000000001</v>
          </cell>
          <cell r="AI574">
            <v>36540</v>
          </cell>
          <cell r="AJ574">
            <v>0</v>
          </cell>
          <cell r="AK574"/>
          <cell r="AL574"/>
          <cell r="AO574"/>
          <cell r="AP574"/>
          <cell r="AQ574"/>
          <cell r="AS574">
            <v>36540</v>
          </cell>
          <cell r="AT574">
            <v>43647</v>
          </cell>
          <cell r="AU574">
            <v>44377</v>
          </cell>
          <cell r="AV574" t="str">
            <v>MSP with PSZ only</v>
          </cell>
          <cell r="AW574">
            <v>43940</v>
          </cell>
          <cell r="AX574" t="str">
            <v>Tam, S.</v>
          </cell>
          <cell r="BC574" t="str">
            <v>Hour Rate $87.50 Base/$37.50 Non-Base (BW) - MSP renewal</v>
          </cell>
          <cell r="BD574" t="str">
            <v>D</v>
          </cell>
          <cell r="BF574" t="str">
            <v>Y</v>
          </cell>
          <cell r="BG574" t="str">
            <v>Sub 2</v>
          </cell>
          <cell r="BH574" t="str">
            <v>s1hayes@ucsd.edu</v>
          </cell>
          <cell r="BJ574">
            <v>0</v>
          </cell>
          <cell r="BK574">
            <v>391920</v>
          </cell>
          <cell r="BL574">
            <v>87.5</v>
          </cell>
          <cell r="BM574">
            <v>37.5</v>
          </cell>
          <cell r="BN574">
            <v>0</v>
          </cell>
          <cell r="BO574">
            <v>0</v>
          </cell>
        </row>
        <row r="575">
          <cell r="A575">
            <v>2021</v>
          </cell>
          <cell r="B575">
            <v>3919</v>
          </cell>
          <cell r="C575" t="str">
            <v>Hyperbaric Medicine</v>
          </cell>
          <cell r="D575" t="str">
            <v>NA</v>
          </cell>
          <cell r="F575" t="str">
            <v>Tam</v>
          </cell>
          <cell r="G575" t="str">
            <v>MSP</v>
          </cell>
          <cell r="H575" t="str">
            <v>Active</v>
          </cell>
          <cell r="I575">
            <v>10410199</v>
          </cell>
          <cell r="J575" t="e">
            <v>#N/A</v>
          </cell>
          <cell r="K575" t="str">
            <v>Rees, Richard</v>
          </cell>
          <cell r="L575" t="str">
            <v>Rees</v>
          </cell>
          <cell r="M575" t="str">
            <v>Richard</v>
          </cell>
          <cell r="N575">
            <v>44013</v>
          </cell>
          <cell r="O575">
            <v>44377</v>
          </cell>
          <cell r="P575" t="str">
            <v>0770</v>
          </cell>
          <cell r="Q575" t="str">
            <v>MSP</v>
          </cell>
          <cell r="R575">
            <v>40700109</v>
          </cell>
          <cell r="S575" t="e">
            <v>#REF!</v>
          </cell>
          <cell r="T575" t="str">
            <v/>
          </cell>
          <cell r="U575" t="str">
            <v>NA</v>
          </cell>
          <cell r="W575">
            <v>235944</v>
          </cell>
          <cell r="X575">
            <v>0.49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235944</v>
          </cell>
          <cell r="AD575">
            <v>45936</v>
          </cell>
          <cell r="AE575">
            <v>0</v>
          </cell>
          <cell r="AF575">
            <v>281880</v>
          </cell>
          <cell r="AG575">
            <v>281880</v>
          </cell>
          <cell r="AH575">
            <v>0.49</v>
          </cell>
          <cell r="AI575">
            <v>138121.20000000001</v>
          </cell>
          <cell r="AJ575">
            <v>0</v>
          </cell>
          <cell r="AK575"/>
          <cell r="AL575"/>
          <cell r="AO575"/>
          <cell r="AP575"/>
          <cell r="AQ575"/>
          <cell r="AS575">
            <v>138121.20000000001</v>
          </cell>
          <cell r="AT575">
            <v>44013</v>
          </cell>
          <cell r="AU575">
            <v>44377</v>
          </cell>
          <cell r="AV575" t="str">
            <v>MSP with PNZ and PSZ</v>
          </cell>
          <cell r="AW575">
            <v>44000</v>
          </cell>
          <cell r="BC575" t="str">
            <v>ARC0273449 - Hourly Rate $113 Base/$22 Non-Base (BW) + PNZ</v>
          </cell>
          <cell r="BD575" t="str">
            <v>D</v>
          </cell>
          <cell r="BF575" t="str">
            <v>Y</v>
          </cell>
          <cell r="BG575" t="str">
            <v>Sub 2</v>
          </cell>
          <cell r="BH575" t="str">
            <v>rirees@ucsd.edu</v>
          </cell>
          <cell r="BJ575">
            <v>0</v>
          </cell>
          <cell r="BK575">
            <v>391920</v>
          </cell>
          <cell r="BL575">
            <v>113</v>
          </cell>
          <cell r="BM575">
            <v>22</v>
          </cell>
          <cell r="BN575">
            <v>12</v>
          </cell>
          <cell r="BO575">
            <v>264</v>
          </cell>
        </row>
        <row r="576">
          <cell r="A576">
            <v>2021</v>
          </cell>
          <cell r="B576">
            <v>3919</v>
          </cell>
          <cell r="C576" t="str">
            <v>Hyperbaric Medicine</v>
          </cell>
          <cell r="D576" t="str">
            <v>NA</v>
          </cell>
          <cell r="F576" t="str">
            <v>Tam</v>
          </cell>
          <cell r="G576" t="str">
            <v>MSP</v>
          </cell>
          <cell r="H576" t="str">
            <v>Active</v>
          </cell>
          <cell r="I576">
            <v>10410533</v>
          </cell>
          <cell r="J576" t="e">
            <v>#N/A</v>
          </cell>
          <cell r="K576" t="str">
            <v>Sabet, Paymaneh</v>
          </cell>
          <cell r="L576" t="str">
            <v>Sabet</v>
          </cell>
          <cell r="M576" t="str">
            <v>Paymaneh</v>
          </cell>
          <cell r="N576">
            <v>44013</v>
          </cell>
          <cell r="O576">
            <v>44377</v>
          </cell>
          <cell r="P576" t="str">
            <v>0771</v>
          </cell>
          <cell r="Q576" t="str">
            <v>MSP</v>
          </cell>
          <cell r="R576">
            <v>40700933</v>
          </cell>
          <cell r="S576" t="e">
            <v>#REF!</v>
          </cell>
          <cell r="T576" t="str">
            <v/>
          </cell>
          <cell r="U576" t="str">
            <v>NA</v>
          </cell>
          <cell r="W576">
            <v>235944</v>
          </cell>
          <cell r="X576">
            <v>0.4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235944</v>
          </cell>
          <cell r="AD576">
            <v>56376</v>
          </cell>
          <cell r="AE576">
            <v>0</v>
          </cell>
          <cell r="AF576">
            <v>292320</v>
          </cell>
          <cell r="AG576">
            <v>292320</v>
          </cell>
          <cell r="AH576">
            <v>0.4</v>
          </cell>
          <cell r="AI576">
            <v>116928</v>
          </cell>
          <cell r="AJ576">
            <v>0</v>
          </cell>
          <cell r="AK576"/>
          <cell r="AL576"/>
          <cell r="AO576"/>
          <cell r="AP576"/>
          <cell r="AQ576"/>
          <cell r="AS576">
            <v>116928</v>
          </cell>
          <cell r="AT576">
            <v>43647</v>
          </cell>
          <cell r="AU576">
            <v>44377</v>
          </cell>
          <cell r="AV576" t="str">
            <v>MSP with PNZ and PSZ</v>
          </cell>
          <cell r="AW576">
            <v>43941</v>
          </cell>
          <cell r="AX576" t="str">
            <v>Tam, S.</v>
          </cell>
          <cell r="BC576" t="str">
            <v>Base @ $113/Non-Base @ $27 - EM (BW) Appt MSP Renewal + PNZ ARC0273486. Paygroup: SBH (SDMED)</v>
          </cell>
          <cell r="BD576" t="str">
            <v>D</v>
          </cell>
          <cell r="BF576" t="str">
            <v>Y</v>
          </cell>
          <cell r="BG576" t="str">
            <v>Sub 2</v>
          </cell>
          <cell r="BH576" t="str">
            <v>pssabet@ucsd.edu</v>
          </cell>
          <cell r="BJ576">
            <v>0</v>
          </cell>
          <cell r="BK576">
            <v>391920</v>
          </cell>
          <cell r="BL576">
            <v>113</v>
          </cell>
          <cell r="BM576">
            <v>27</v>
          </cell>
          <cell r="BN576">
            <v>32</v>
          </cell>
          <cell r="BO576">
            <v>864</v>
          </cell>
        </row>
        <row r="577">
          <cell r="A577">
            <v>2022</v>
          </cell>
          <cell r="B577">
            <v>3919</v>
          </cell>
          <cell r="C577" t="str">
            <v>Hyperbaric Medicine</v>
          </cell>
          <cell r="D577" t="str">
            <v>NA</v>
          </cell>
          <cell r="E577" t="str">
            <v>315</v>
          </cell>
          <cell r="F577" t="str">
            <v>Tam</v>
          </cell>
          <cell r="G577" t="str">
            <v>MSP</v>
          </cell>
          <cell r="H577" t="str">
            <v>Active</v>
          </cell>
          <cell r="I577">
            <v>10410533</v>
          </cell>
          <cell r="J577" t="e">
            <v>#N/A</v>
          </cell>
          <cell r="K577" t="str">
            <v>Sabet, Paymaneh</v>
          </cell>
          <cell r="L577" t="str">
            <v>Sabet</v>
          </cell>
          <cell r="M577" t="str">
            <v>Paymaneh</v>
          </cell>
          <cell r="N577">
            <v>44075</v>
          </cell>
          <cell r="O577">
            <v>44439</v>
          </cell>
          <cell r="P577" t="str">
            <v>0771</v>
          </cell>
          <cell r="Q577" t="str">
            <v>MSP</v>
          </cell>
          <cell r="R577">
            <v>40700932</v>
          </cell>
          <cell r="S577" t="e">
            <v>#REF!</v>
          </cell>
          <cell r="T577" t="str">
            <v/>
          </cell>
          <cell r="U577" t="str">
            <v>NA</v>
          </cell>
          <cell r="W577">
            <v>157487</v>
          </cell>
          <cell r="X577">
            <v>0.4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157487</v>
          </cell>
          <cell r="AD577">
            <v>67495</v>
          </cell>
          <cell r="AE577">
            <v>0</v>
          </cell>
          <cell r="AF577">
            <v>224982</v>
          </cell>
          <cell r="AG577">
            <v>224982</v>
          </cell>
          <cell r="AH577">
            <v>0.4</v>
          </cell>
          <cell r="AI577">
            <v>89992.8</v>
          </cell>
          <cell r="AJ577">
            <v>0</v>
          </cell>
          <cell r="AK577"/>
          <cell r="AL577"/>
          <cell r="AO577"/>
          <cell r="AP577"/>
          <cell r="AQ577"/>
          <cell r="AS577">
            <v>89992.8</v>
          </cell>
          <cell r="AT577">
            <v>44075</v>
          </cell>
          <cell r="AU577">
            <v>44439</v>
          </cell>
          <cell r="AV577" t="str">
            <v>MSP with PSZ only</v>
          </cell>
          <cell r="AW577">
            <v>43705</v>
          </cell>
          <cell r="BC577" t="str">
            <v>ARC0282561 - Renewal. Paygroup 6BH.</v>
          </cell>
          <cell r="BD577" t="str">
            <v>D</v>
          </cell>
          <cell r="BF577" t="str">
            <v>Y</v>
          </cell>
          <cell r="BG577" t="str">
            <v>Sub 2</v>
          </cell>
          <cell r="BH577" t="str">
            <v>pssabet@ucsd.edu</v>
          </cell>
          <cell r="BJ577">
            <v>0</v>
          </cell>
          <cell r="BK577">
            <v>391920</v>
          </cell>
          <cell r="BL577">
            <v>75.424808429118769</v>
          </cell>
          <cell r="BM577">
            <v>32.325191570881223</v>
          </cell>
          <cell r="BN577">
            <v>32</v>
          </cell>
          <cell r="BO577">
            <v>1034.4061302681991</v>
          </cell>
        </row>
        <row r="578">
          <cell r="A578">
            <v>2021</v>
          </cell>
          <cell r="B578">
            <v>3919</v>
          </cell>
          <cell r="C578" t="str">
            <v>Hyperbaric Medicine</v>
          </cell>
          <cell r="D578" t="str">
            <v>NA</v>
          </cell>
          <cell r="F578" t="str">
            <v>Tam</v>
          </cell>
          <cell r="G578" t="str">
            <v>MSP</v>
          </cell>
          <cell r="H578" t="str">
            <v>Active</v>
          </cell>
          <cell r="I578">
            <v>10416271</v>
          </cell>
          <cell r="J578" t="e">
            <v>#N/A</v>
          </cell>
          <cell r="K578" t="str">
            <v>PURVIANCE, CYNTHIA ANN</v>
          </cell>
          <cell r="L578" t="str">
            <v>PURVIANCE</v>
          </cell>
          <cell r="M578" t="str">
            <v>CYNTHIA</v>
          </cell>
          <cell r="N578">
            <v>44013</v>
          </cell>
          <cell r="O578">
            <v>44377</v>
          </cell>
          <cell r="P578" t="str">
            <v>0770</v>
          </cell>
          <cell r="Q578" t="str">
            <v>MSP</v>
          </cell>
          <cell r="R578">
            <v>40702692</v>
          </cell>
          <cell r="S578" t="e">
            <v>#REF!</v>
          </cell>
          <cell r="T578" t="str">
            <v/>
          </cell>
          <cell r="U578" t="str">
            <v>NA</v>
          </cell>
          <cell r="W578">
            <v>235944</v>
          </cell>
          <cell r="X578">
            <v>0.49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235944</v>
          </cell>
          <cell r="AD578">
            <v>45936</v>
          </cell>
          <cell r="AE578">
            <v>0</v>
          </cell>
          <cell r="AF578">
            <v>281880</v>
          </cell>
          <cell r="AG578">
            <v>281880</v>
          </cell>
          <cell r="AH578">
            <v>0.49</v>
          </cell>
          <cell r="AI578">
            <v>138121.20000000001</v>
          </cell>
          <cell r="AJ578">
            <v>0</v>
          </cell>
          <cell r="AK578"/>
          <cell r="AL578"/>
          <cell r="AO578"/>
          <cell r="AP578"/>
          <cell r="AQ578"/>
          <cell r="AS578">
            <v>138121.20000000001</v>
          </cell>
          <cell r="AT578">
            <v>44013</v>
          </cell>
          <cell r="AU578">
            <v>44377</v>
          </cell>
          <cell r="AV578" t="str">
            <v>MSP with PNZ and PSZ</v>
          </cell>
          <cell r="AW578">
            <v>43942</v>
          </cell>
          <cell r="AX578" t="str">
            <v>Tam, S.</v>
          </cell>
          <cell r="BC578" t="str">
            <v>ARC0273450 - $113/hr REG; $22/hr PNB (BW)</v>
          </cell>
          <cell r="BD578" t="str">
            <v>X</v>
          </cell>
          <cell r="BF578" t="str">
            <v>Y</v>
          </cell>
          <cell r="BG578" t="str">
            <v>Sub 2</v>
          </cell>
          <cell r="BH578" t="str">
            <v>cpurviance@ucsd.edu</v>
          </cell>
          <cell r="BJ578">
            <v>0</v>
          </cell>
          <cell r="BK578">
            <v>391920</v>
          </cell>
          <cell r="BL578">
            <v>113</v>
          </cell>
          <cell r="BM578">
            <v>22</v>
          </cell>
          <cell r="BN578">
            <v>6</v>
          </cell>
          <cell r="BO578">
            <v>132</v>
          </cell>
        </row>
        <row r="579">
          <cell r="A579">
            <v>2021</v>
          </cell>
          <cell r="B579">
            <v>3919</v>
          </cell>
          <cell r="C579" t="str">
            <v>Hyperbaric Medicine</v>
          </cell>
          <cell r="D579" t="str">
            <v>NA</v>
          </cell>
          <cell r="F579" t="str">
            <v>Tam</v>
          </cell>
          <cell r="G579" t="str">
            <v>MSP</v>
          </cell>
          <cell r="H579" t="str">
            <v>Active</v>
          </cell>
          <cell r="I579">
            <v>10417910</v>
          </cell>
          <cell r="J579" t="e">
            <v>#N/A</v>
          </cell>
          <cell r="K579" t="str">
            <v>Riddle, Matthew Kevin</v>
          </cell>
          <cell r="L579" t="str">
            <v>Riddle</v>
          </cell>
          <cell r="M579" t="str">
            <v>Matthew</v>
          </cell>
          <cell r="N579">
            <v>44013</v>
          </cell>
          <cell r="O579">
            <v>44377</v>
          </cell>
          <cell r="P579" t="str">
            <v>0771</v>
          </cell>
          <cell r="Q579" t="str">
            <v>MSP</v>
          </cell>
          <cell r="R579">
            <v>40698921</v>
          </cell>
          <cell r="S579" t="e">
            <v>#REF!</v>
          </cell>
          <cell r="T579" t="str">
            <v/>
          </cell>
          <cell r="U579" t="str">
            <v>NA</v>
          </cell>
          <cell r="W579">
            <v>235944</v>
          </cell>
          <cell r="X579">
            <v>0.49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235944</v>
          </cell>
          <cell r="AD579">
            <v>56376</v>
          </cell>
          <cell r="AE579">
            <v>0</v>
          </cell>
          <cell r="AF579">
            <v>292320</v>
          </cell>
          <cell r="AG579">
            <v>292320</v>
          </cell>
          <cell r="AH579">
            <v>0.49</v>
          </cell>
          <cell r="AI579">
            <v>143236.79999999999</v>
          </cell>
          <cell r="AJ579">
            <v>0</v>
          </cell>
          <cell r="AK579"/>
          <cell r="AL579"/>
          <cell r="AO579"/>
          <cell r="AP579"/>
          <cell r="AQ579"/>
          <cell r="AS579">
            <v>143236.79999999999</v>
          </cell>
          <cell r="AT579">
            <v>44013</v>
          </cell>
          <cell r="AU579">
            <v>44377</v>
          </cell>
          <cell r="AV579" t="str">
            <v>MSP with PNZ and PSZ</v>
          </cell>
          <cell r="AW579">
            <v>44000</v>
          </cell>
          <cell r="BC579" t="str">
            <v>ARC0273487 - $113 REG/ $27 PNB (BW) + PNZ</v>
          </cell>
          <cell r="BD579" t="str">
            <v>X</v>
          </cell>
          <cell r="BF579" t="str">
            <v>Y</v>
          </cell>
          <cell r="BG579" t="str">
            <v>Sub 2</v>
          </cell>
          <cell r="BH579" t="str">
            <v>mkriddle@ucsd.edu</v>
          </cell>
          <cell r="BJ579">
            <v>0</v>
          </cell>
          <cell r="BK579">
            <v>391920</v>
          </cell>
          <cell r="BL579">
            <v>113</v>
          </cell>
          <cell r="BM579">
            <v>27</v>
          </cell>
          <cell r="BN579">
            <v>0</v>
          </cell>
          <cell r="BO579">
            <v>0</v>
          </cell>
        </row>
        <row r="580">
          <cell r="A580">
            <v>2021</v>
          </cell>
          <cell r="B580">
            <v>3919</v>
          </cell>
          <cell r="C580" t="str">
            <v>Hyperbaric Medicine</v>
          </cell>
          <cell r="D580" t="str">
            <v>NA</v>
          </cell>
          <cell r="F580" t="str">
            <v>Tam</v>
          </cell>
          <cell r="G580" t="str">
            <v>MSP</v>
          </cell>
          <cell r="H580" t="str">
            <v>Active</v>
          </cell>
          <cell r="I580">
            <v>10421088</v>
          </cell>
          <cell r="J580" t="e">
            <v>#N/A</v>
          </cell>
          <cell r="K580" t="str">
            <v>Carstairs, Shaun</v>
          </cell>
          <cell r="L580" t="str">
            <v>Carstairs</v>
          </cell>
          <cell r="M580" t="str">
            <v>Shaun</v>
          </cell>
          <cell r="N580">
            <v>44013</v>
          </cell>
          <cell r="O580">
            <v>44377</v>
          </cell>
          <cell r="P580" t="str">
            <v>0770</v>
          </cell>
          <cell r="Q580" t="str">
            <v>MSP</v>
          </cell>
          <cell r="R580">
            <v>40706525</v>
          </cell>
          <cell r="S580" t="e">
            <v>#REF!</v>
          </cell>
          <cell r="T580" t="str">
            <v/>
          </cell>
          <cell r="U580" t="str">
            <v>NA</v>
          </cell>
          <cell r="W580">
            <v>235944</v>
          </cell>
          <cell r="X580">
            <v>0.49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235944</v>
          </cell>
          <cell r="AD580">
            <v>56376</v>
          </cell>
          <cell r="AE580">
            <v>0</v>
          </cell>
          <cell r="AF580">
            <v>292320</v>
          </cell>
          <cell r="AG580">
            <v>292320</v>
          </cell>
          <cell r="AH580">
            <v>0.49</v>
          </cell>
          <cell r="AI580">
            <v>143236.79999999999</v>
          </cell>
          <cell r="AJ580">
            <v>0</v>
          </cell>
          <cell r="AK580"/>
          <cell r="AL580"/>
          <cell r="AO580"/>
          <cell r="AP580"/>
          <cell r="AQ580"/>
          <cell r="AS580">
            <v>143236.79999999999</v>
          </cell>
          <cell r="AT580">
            <v>43647</v>
          </cell>
          <cell r="AU580">
            <v>44377</v>
          </cell>
          <cell r="AV580" t="str">
            <v>MSP with PNZ and PSZ</v>
          </cell>
          <cell r="AW580">
            <v>43940</v>
          </cell>
          <cell r="AX580" t="str">
            <v>Tam, S.</v>
          </cell>
          <cell r="BC580" t="str">
            <v>EM Appt - Hourly Rate $113 Base / $27 Non-base (BW) - ARC0273493 + PNZ</v>
          </cell>
          <cell r="BD580" t="str">
            <v>D</v>
          </cell>
          <cell r="BF580" t="str">
            <v>N</v>
          </cell>
          <cell r="BG580" t="str">
            <v>Sub 2</v>
          </cell>
          <cell r="BH580" t="str">
            <v>scarstairs@health.ucsd.edu</v>
          </cell>
          <cell r="BJ580">
            <v>1</v>
          </cell>
          <cell r="BK580">
            <v>31920</v>
          </cell>
          <cell r="BL580">
            <v>113</v>
          </cell>
          <cell r="BM580">
            <v>27</v>
          </cell>
          <cell r="BN580">
            <v>0</v>
          </cell>
          <cell r="BO580">
            <v>0</v>
          </cell>
        </row>
        <row r="581">
          <cell r="A581">
            <v>2021</v>
          </cell>
          <cell r="B581">
            <v>3919</v>
          </cell>
          <cell r="C581" t="str">
            <v>Hyperbaric Medicine</v>
          </cell>
          <cell r="D581" t="str">
            <v>NA</v>
          </cell>
          <cell r="F581" t="str">
            <v>Tam</v>
          </cell>
          <cell r="G581" t="str">
            <v>MSP</v>
          </cell>
          <cell r="H581" t="str">
            <v>Active</v>
          </cell>
          <cell r="I581">
            <v>10423041</v>
          </cell>
          <cell r="J581" t="e">
            <v>#N/A</v>
          </cell>
          <cell r="K581" t="str">
            <v>Lidstone, Erich Alexander</v>
          </cell>
          <cell r="L581" t="str">
            <v>Lidstone</v>
          </cell>
          <cell r="M581" t="str">
            <v>Erich Alexander</v>
          </cell>
          <cell r="N581">
            <v>44013</v>
          </cell>
          <cell r="O581">
            <v>44377</v>
          </cell>
          <cell r="P581" t="str">
            <v>0771</v>
          </cell>
          <cell r="Q581" t="str">
            <v>MSP</v>
          </cell>
          <cell r="R581">
            <v>40708134</v>
          </cell>
          <cell r="S581" t="e">
            <v>#REF!</v>
          </cell>
          <cell r="T581" t="str">
            <v/>
          </cell>
          <cell r="U581" t="str">
            <v>NA</v>
          </cell>
          <cell r="W581">
            <v>235944</v>
          </cell>
          <cell r="X581">
            <v>0.49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235944</v>
          </cell>
          <cell r="AD581">
            <v>56376</v>
          </cell>
          <cell r="AE581">
            <v>0</v>
          </cell>
          <cell r="AF581">
            <v>292320</v>
          </cell>
          <cell r="AG581">
            <v>292320</v>
          </cell>
          <cell r="AH581">
            <v>0.49</v>
          </cell>
          <cell r="AI581">
            <v>143236.79999999999</v>
          </cell>
          <cell r="AJ581">
            <v>0</v>
          </cell>
          <cell r="AK581"/>
          <cell r="AL581"/>
          <cell r="AO581"/>
          <cell r="AP581"/>
          <cell r="AQ581"/>
          <cell r="AS581">
            <v>143236.79999999999</v>
          </cell>
          <cell r="AT581">
            <v>44013</v>
          </cell>
          <cell r="AU581">
            <v>44377</v>
          </cell>
          <cell r="AV581" t="str">
            <v>MSP with PNZ and PSZ</v>
          </cell>
          <cell r="AW581">
            <v>44000</v>
          </cell>
          <cell r="BC581" t="str">
            <v>ARC0282537 realign to FY - $113 REG/$27 PNB (BW) + PNZ</v>
          </cell>
          <cell r="BD581" t="str">
            <v>X</v>
          </cell>
          <cell r="BF581" t="str">
            <v>Y</v>
          </cell>
          <cell r="BG581" t="str">
            <v>Sub 2</v>
          </cell>
          <cell r="BH581" t="str">
            <v>elidstone@ucsd.edu</v>
          </cell>
          <cell r="BJ581">
            <v>0</v>
          </cell>
          <cell r="BK581">
            <v>391920</v>
          </cell>
          <cell r="BL581">
            <v>113</v>
          </cell>
          <cell r="BM581">
            <v>27</v>
          </cell>
          <cell r="BN581">
            <v>8</v>
          </cell>
          <cell r="BO581">
            <v>216</v>
          </cell>
        </row>
        <row r="582">
          <cell r="A582">
            <v>2021</v>
          </cell>
          <cell r="B582">
            <v>3919</v>
          </cell>
          <cell r="C582" t="str">
            <v>Hyperbaric Medicine</v>
          </cell>
          <cell r="D582" t="str">
            <v>NA</v>
          </cell>
          <cell r="F582" t="str">
            <v>Tam</v>
          </cell>
          <cell r="G582" t="str">
            <v>MSP</v>
          </cell>
          <cell r="H582" t="str">
            <v>Active</v>
          </cell>
          <cell r="I582">
            <v>10425057</v>
          </cell>
          <cell r="J582" t="e">
            <v>#N/A</v>
          </cell>
          <cell r="K582" t="str">
            <v>DERKSEN, BRENNA JANE</v>
          </cell>
          <cell r="L582" t="str">
            <v>DERKSEN</v>
          </cell>
          <cell r="M582" t="str">
            <v>BRENNA</v>
          </cell>
          <cell r="N582">
            <v>44013</v>
          </cell>
          <cell r="O582">
            <v>44377</v>
          </cell>
          <cell r="P582" t="str">
            <v>0771</v>
          </cell>
          <cell r="Q582" t="str">
            <v>MSP</v>
          </cell>
          <cell r="R582">
            <v>40706330</v>
          </cell>
          <cell r="S582" t="e">
            <v>#REF!</v>
          </cell>
          <cell r="T582" t="str">
            <v/>
          </cell>
          <cell r="U582" t="str">
            <v>NA</v>
          </cell>
          <cell r="W582">
            <v>235944</v>
          </cell>
          <cell r="X582">
            <v>0.49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235944</v>
          </cell>
          <cell r="AD582">
            <v>56376</v>
          </cell>
          <cell r="AE582">
            <v>0</v>
          </cell>
          <cell r="AF582">
            <v>292320</v>
          </cell>
          <cell r="AG582">
            <v>292320</v>
          </cell>
          <cell r="AH582">
            <v>0.49</v>
          </cell>
          <cell r="AI582">
            <v>143236.79999999999</v>
          </cell>
          <cell r="AJ582">
            <v>0</v>
          </cell>
          <cell r="AK582"/>
          <cell r="AL582"/>
          <cell r="AO582"/>
          <cell r="AP582"/>
          <cell r="AQ582"/>
          <cell r="AS582">
            <v>143236.79999999999</v>
          </cell>
          <cell r="AT582">
            <v>44013</v>
          </cell>
          <cell r="AU582">
            <v>44377</v>
          </cell>
          <cell r="AV582" t="str">
            <v>MSP with PNZ and PSZ</v>
          </cell>
          <cell r="AW582">
            <v>44000</v>
          </cell>
          <cell r="BC582" t="str">
            <v>ARC0273491 Hourly Rate $113 Base/ $27 Non-base (BW) + PNZ</v>
          </cell>
          <cell r="BD582" t="str">
            <v>X</v>
          </cell>
          <cell r="BF582" t="str">
            <v>Y</v>
          </cell>
          <cell r="BG582" t="str">
            <v>Sub 2</v>
          </cell>
          <cell r="BH582" t="str">
            <v>bderksen@ucsd.edu</v>
          </cell>
          <cell r="BJ582">
            <v>0</v>
          </cell>
          <cell r="BK582">
            <v>391920</v>
          </cell>
          <cell r="BL582">
            <v>113</v>
          </cell>
          <cell r="BM582">
            <v>27</v>
          </cell>
          <cell r="BN582">
            <v>0</v>
          </cell>
          <cell r="BO582">
            <v>0</v>
          </cell>
        </row>
      </sheetData>
      <sheetData sheetId="2"/>
      <sheetData sheetId="3">
        <row r="4">
          <cell r="A4">
            <v>10008244</v>
          </cell>
        </row>
        <row r="5">
          <cell r="A5">
            <v>10009308</v>
          </cell>
        </row>
        <row r="6">
          <cell r="A6">
            <v>10009600</v>
          </cell>
        </row>
        <row r="7">
          <cell r="A7">
            <v>10018104</v>
          </cell>
        </row>
        <row r="8">
          <cell r="A8">
            <v>10021810</v>
          </cell>
        </row>
        <row r="9">
          <cell r="A9">
            <v>10023426</v>
          </cell>
        </row>
        <row r="10">
          <cell r="A10">
            <v>10041996</v>
          </cell>
        </row>
        <row r="11">
          <cell r="A11">
            <v>10042862</v>
          </cell>
        </row>
        <row r="12">
          <cell r="A12">
            <v>10044977</v>
          </cell>
        </row>
        <row r="13">
          <cell r="A13">
            <v>10053177</v>
          </cell>
        </row>
        <row r="14">
          <cell r="A14">
            <v>10061803</v>
          </cell>
        </row>
        <row r="15">
          <cell r="A15">
            <v>10076915</v>
          </cell>
        </row>
        <row r="16">
          <cell r="A16">
            <v>10083261</v>
          </cell>
        </row>
        <row r="17">
          <cell r="A17">
            <v>10103921</v>
          </cell>
        </row>
        <row r="18">
          <cell r="A18">
            <v>10116773</v>
          </cell>
        </row>
        <row r="19">
          <cell r="A19">
            <v>10122292</v>
          </cell>
        </row>
        <row r="20">
          <cell r="A20">
            <v>10129200</v>
          </cell>
        </row>
        <row r="21">
          <cell r="A21">
            <v>10167564</v>
          </cell>
        </row>
        <row r="22">
          <cell r="A22">
            <v>10168788</v>
          </cell>
        </row>
        <row r="23">
          <cell r="A23">
            <v>10168920</v>
          </cell>
        </row>
        <row r="24">
          <cell r="A24">
            <v>10170499</v>
          </cell>
        </row>
        <row r="25">
          <cell r="A25">
            <v>10195105</v>
          </cell>
        </row>
        <row r="26">
          <cell r="A26">
            <v>10264225</v>
          </cell>
        </row>
        <row r="27">
          <cell r="A27">
            <v>10277944</v>
          </cell>
        </row>
        <row r="28">
          <cell r="A28">
            <v>10282746</v>
          </cell>
        </row>
        <row r="29">
          <cell r="A29">
            <v>10300919</v>
          </cell>
        </row>
        <row r="30">
          <cell r="A30">
            <v>10302301</v>
          </cell>
        </row>
        <row r="31">
          <cell r="A31">
            <v>10306246</v>
          </cell>
        </row>
        <row r="32">
          <cell r="A32">
            <v>10313323</v>
          </cell>
        </row>
        <row r="33">
          <cell r="A33">
            <v>10349909</v>
          </cell>
        </row>
        <row r="34">
          <cell r="A34">
            <v>10357875</v>
          </cell>
        </row>
        <row r="35">
          <cell r="A35">
            <v>10357917</v>
          </cell>
        </row>
        <row r="36">
          <cell r="A36">
            <v>10357922</v>
          </cell>
        </row>
        <row r="37">
          <cell r="A37">
            <v>10357927</v>
          </cell>
        </row>
        <row r="38">
          <cell r="A38">
            <v>10357951</v>
          </cell>
        </row>
        <row r="39">
          <cell r="A39">
            <v>10357989</v>
          </cell>
        </row>
        <row r="40">
          <cell r="A40">
            <v>10358042</v>
          </cell>
        </row>
        <row r="41">
          <cell r="A41">
            <v>10358057</v>
          </cell>
        </row>
        <row r="42">
          <cell r="A42">
            <v>10358059</v>
          </cell>
        </row>
        <row r="43">
          <cell r="A43">
            <v>10358061</v>
          </cell>
        </row>
        <row r="44">
          <cell r="A44">
            <v>10358065</v>
          </cell>
        </row>
        <row r="45">
          <cell r="A45">
            <v>10358081</v>
          </cell>
        </row>
        <row r="46">
          <cell r="A46">
            <v>10358239</v>
          </cell>
        </row>
        <row r="47">
          <cell r="A47">
            <v>10358273</v>
          </cell>
        </row>
        <row r="48">
          <cell r="A48">
            <v>10358285</v>
          </cell>
        </row>
        <row r="49">
          <cell r="A49">
            <v>10358303</v>
          </cell>
        </row>
        <row r="50">
          <cell r="A50">
            <v>10358329</v>
          </cell>
        </row>
        <row r="51">
          <cell r="A51">
            <v>10358364</v>
          </cell>
        </row>
        <row r="52">
          <cell r="A52">
            <v>10358410</v>
          </cell>
        </row>
        <row r="54">
          <cell r="A54">
            <v>10358413</v>
          </cell>
        </row>
        <row r="55">
          <cell r="A55">
            <v>10358415</v>
          </cell>
        </row>
        <row r="56">
          <cell r="A56">
            <v>10358436</v>
          </cell>
        </row>
        <row r="57">
          <cell r="A57">
            <v>10358503</v>
          </cell>
        </row>
        <row r="58">
          <cell r="A58">
            <v>10358569</v>
          </cell>
        </row>
        <row r="59">
          <cell r="A59">
            <v>10358601</v>
          </cell>
        </row>
        <row r="60">
          <cell r="A60">
            <v>10358658</v>
          </cell>
        </row>
        <row r="61">
          <cell r="A61">
            <v>10358669</v>
          </cell>
        </row>
        <row r="62">
          <cell r="A62">
            <v>10358674</v>
          </cell>
        </row>
        <row r="63">
          <cell r="A63">
            <v>10358679</v>
          </cell>
        </row>
        <row r="64">
          <cell r="A64">
            <v>10358680</v>
          </cell>
        </row>
        <row r="65">
          <cell r="A65">
            <v>10358681</v>
          </cell>
        </row>
        <row r="66">
          <cell r="A66">
            <v>10358700</v>
          </cell>
        </row>
        <row r="67">
          <cell r="A67">
            <v>10358702</v>
          </cell>
        </row>
        <row r="68">
          <cell r="A68">
            <v>10358764</v>
          </cell>
        </row>
        <row r="69">
          <cell r="A69">
            <v>10358767</v>
          </cell>
        </row>
        <row r="70">
          <cell r="A70">
            <v>10358768</v>
          </cell>
        </row>
        <row r="71">
          <cell r="A71">
            <v>10358770</v>
          </cell>
        </row>
        <row r="72">
          <cell r="A72">
            <v>10358792</v>
          </cell>
        </row>
        <row r="73">
          <cell r="A73">
            <v>10358802</v>
          </cell>
        </row>
        <row r="74">
          <cell r="A74">
            <v>10358811</v>
          </cell>
        </row>
        <row r="75">
          <cell r="A75">
            <v>10358851</v>
          </cell>
        </row>
        <row r="76">
          <cell r="A76">
            <v>10358876</v>
          </cell>
        </row>
        <row r="77">
          <cell r="A77">
            <v>10358903</v>
          </cell>
        </row>
        <row r="78">
          <cell r="A78">
            <v>10358944</v>
          </cell>
        </row>
        <row r="79">
          <cell r="A79">
            <v>10358954</v>
          </cell>
        </row>
        <row r="80">
          <cell r="A80">
            <v>10358989</v>
          </cell>
        </row>
        <row r="81">
          <cell r="A81">
            <v>10359016</v>
          </cell>
        </row>
        <row r="82">
          <cell r="A82">
            <v>10359027</v>
          </cell>
        </row>
        <row r="83">
          <cell r="A83">
            <v>10359052</v>
          </cell>
        </row>
        <row r="84">
          <cell r="A84">
            <v>10359080</v>
          </cell>
        </row>
        <row r="85">
          <cell r="A85">
            <v>10359199</v>
          </cell>
        </row>
        <row r="86">
          <cell r="A86">
            <v>10359213</v>
          </cell>
        </row>
        <row r="87">
          <cell r="A87">
            <v>10359216</v>
          </cell>
        </row>
        <row r="88">
          <cell r="A88">
            <v>10359265</v>
          </cell>
        </row>
        <row r="89">
          <cell r="A89">
            <v>10359274</v>
          </cell>
        </row>
        <row r="90">
          <cell r="A90">
            <v>10359277</v>
          </cell>
        </row>
        <row r="91">
          <cell r="A91">
            <v>10359289</v>
          </cell>
        </row>
        <row r="92">
          <cell r="A92">
            <v>10359298</v>
          </cell>
        </row>
        <row r="93">
          <cell r="A93">
            <v>10359324</v>
          </cell>
        </row>
        <row r="94">
          <cell r="A94">
            <v>10359334</v>
          </cell>
        </row>
        <row r="95">
          <cell r="A95">
            <v>10359336</v>
          </cell>
        </row>
        <row r="96">
          <cell r="A96">
            <v>10359340</v>
          </cell>
        </row>
        <row r="97">
          <cell r="A97">
            <v>10359342</v>
          </cell>
        </row>
        <row r="98">
          <cell r="A98">
            <v>10359352</v>
          </cell>
        </row>
        <row r="99">
          <cell r="A99">
            <v>10359448</v>
          </cell>
        </row>
        <row r="100">
          <cell r="A100">
            <v>10359550</v>
          </cell>
        </row>
        <row r="101">
          <cell r="A101">
            <v>10359554</v>
          </cell>
        </row>
        <row r="102">
          <cell r="A102">
            <v>10359595</v>
          </cell>
        </row>
        <row r="103">
          <cell r="A103">
            <v>10359613</v>
          </cell>
        </row>
        <row r="104">
          <cell r="A104">
            <v>10359619</v>
          </cell>
        </row>
        <row r="105">
          <cell r="A105">
            <v>10359653</v>
          </cell>
        </row>
        <row r="106">
          <cell r="A106">
            <v>10359659</v>
          </cell>
        </row>
        <row r="107">
          <cell r="A107">
            <v>10359660</v>
          </cell>
        </row>
        <row r="108">
          <cell r="A108">
            <v>10359680</v>
          </cell>
        </row>
        <row r="109">
          <cell r="A109">
            <v>10359683</v>
          </cell>
        </row>
        <row r="110">
          <cell r="A110">
            <v>10359697</v>
          </cell>
        </row>
        <row r="111">
          <cell r="A111">
            <v>10359722</v>
          </cell>
        </row>
        <row r="112">
          <cell r="A112">
            <v>10359760</v>
          </cell>
        </row>
        <row r="113">
          <cell r="A113">
            <v>10359806</v>
          </cell>
        </row>
        <row r="114">
          <cell r="A114">
            <v>10359858</v>
          </cell>
        </row>
        <row r="115">
          <cell r="A115">
            <v>10359859</v>
          </cell>
        </row>
        <row r="116">
          <cell r="A116">
            <v>10359875</v>
          </cell>
        </row>
        <row r="117">
          <cell r="A117">
            <v>10359881</v>
          </cell>
        </row>
        <row r="118">
          <cell r="A118">
            <v>10359888</v>
          </cell>
        </row>
        <row r="119">
          <cell r="A119">
            <v>10359898</v>
          </cell>
        </row>
        <row r="120">
          <cell r="A120">
            <v>10359932</v>
          </cell>
        </row>
        <row r="121">
          <cell r="A121">
            <v>10359936</v>
          </cell>
        </row>
        <row r="122">
          <cell r="A122">
            <v>10359938</v>
          </cell>
        </row>
        <row r="123">
          <cell r="A123">
            <v>10359953</v>
          </cell>
        </row>
        <row r="124">
          <cell r="A124">
            <v>10359968</v>
          </cell>
        </row>
        <row r="125">
          <cell r="A125">
            <v>10359978</v>
          </cell>
        </row>
        <row r="126">
          <cell r="A126">
            <v>10360010</v>
          </cell>
        </row>
        <row r="127">
          <cell r="A127">
            <v>10360031</v>
          </cell>
        </row>
        <row r="128">
          <cell r="A128">
            <v>10360053</v>
          </cell>
        </row>
        <row r="129">
          <cell r="A129">
            <v>10360066</v>
          </cell>
        </row>
        <row r="130">
          <cell r="A130">
            <v>10360079</v>
          </cell>
        </row>
        <row r="131">
          <cell r="A131">
            <v>10360195</v>
          </cell>
        </row>
        <row r="132">
          <cell r="A132">
            <v>10360199</v>
          </cell>
        </row>
        <row r="133">
          <cell r="A133">
            <v>10360206</v>
          </cell>
        </row>
        <row r="134">
          <cell r="A134">
            <v>10360217</v>
          </cell>
        </row>
        <row r="135">
          <cell r="A135">
            <v>10360274</v>
          </cell>
        </row>
        <row r="136">
          <cell r="A136">
            <v>10360275</v>
          </cell>
        </row>
        <row r="137">
          <cell r="A137">
            <v>10360295</v>
          </cell>
        </row>
        <row r="138">
          <cell r="A138">
            <v>10360381</v>
          </cell>
        </row>
        <row r="139">
          <cell r="A139">
            <v>10360398</v>
          </cell>
        </row>
        <row r="140">
          <cell r="A140">
            <v>10360456</v>
          </cell>
        </row>
        <row r="141">
          <cell r="A141">
            <v>10360457</v>
          </cell>
        </row>
        <row r="142">
          <cell r="A142">
            <v>10360464</v>
          </cell>
        </row>
        <row r="143">
          <cell r="A143">
            <v>10360481</v>
          </cell>
        </row>
        <row r="144">
          <cell r="A144">
            <v>10360565</v>
          </cell>
        </row>
        <row r="145">
          <cell r="A145">
            <v>10360614</v>
          </cell>
        </row>
        <row r="146">
          <cell r="A146">
            <v>10360629</v>
          </cell>
        </row>
        <row r="147">
          <cell r="A147">
            <v>10360630</v>
          </cell>
        </row>
        <row r="148">
          <cell r="A148">
            <v>10360653</v>
          </cell>
        </row>
        <row r="149">
          <cell r="A149">
            <v>10360680</v>
          </cell>
        </row>
        <row r="150">
          <cell r="A150">
            <v>10360684</v>
          </cell>
        </row>
        <row r="151">
          <cell r="A151">
            <v>10360686</v>
          </cell>
        </row>
        <row r="152">
          <cell r="A152">
            <v>10360713</v>
          </cell>
        </row>
        <row r="153">
          <cell r="A153">
            <v>10360724</v>
          </cell>
        </row>
        <row r="154">
          <cell r="A154">
            <v>10360733</v>
          </cell>
        </row>
        <row r="155">
          <cell r="A155">
            <v>10360749</v>
          </cell>
        </row>
        <row r="156">
          <cell r="A156">
            <v>10360751</v>
          </cell>
        </row>
        <row r="157">
          <cell r="A157">
            <v>10360757</v>
          </cell>
        </row>
        <row r="158">
          <cell r="A158">
            <v>10360760</v>
          </cell>
        </row>
        <row r="159">
          <cell r="A159">
            <v>10360915</v>
          </cell>
        </row>
        <row r="160">
          <cell r="A160">
            <v>10360937</v>
          </cell>
        </row>
        <row r="161">
          <cell r="A161">
            <v>10360943</v>
          </cell>
        </row>
        <row r="162">
          <cell r="A162">
            <v>10360952</v>
          </cell>
        </row>
        <row r="163">
          <cell r="A163">
            <v>10360955</v>
          </cell>
        </row>
        <row r="164">
          <cell r="A164">
            <v>10360959</v>
          </cell>
        </row>
        <row r="165">
          <cell r="A165">
            <v>10360969</v>
          </cell>
        </row>
        <row r="166">
          <cell r="A166">
            <v>10360970</v>
          </cell>
        </row>
        <row r="167">
          <cell r="A167">
            <v>10360971</v>
          </cell>
        </row>
        <row r="168">
          <cell r="A168">
            <v>10360973</v>
          </cell>
        </row>
        <row r="169">
          <cell r="A169">
            <v>10360977</v>
          </cell>
        </row>
        <row r="170">
          <cell r="A170">
            <v>10360978</v>
          </cell>
        </row>
        <row r="171">
          <cell r="A171">
            <v>10361000</v>
          </cell>
        </row>
        <row r="172">
          <cell r="A172">
            <v>10361007</v>
          </cell>
        </row>
        <row r="173">
          <cell r="A173">
            <v>10361021</v>
          </cell>
        </row>
        <row r="174">
          <cell r="A174">
            <v>10361025</v>
          </cell>
        </row>
        <row r="175">
          <cell r="A175">
            <v>10361052</v>
          </cell>
        </row>
        <row r="176">
          <cell r="A176">
            <v>10361056</v>
          </cell>
        </row>
        <row r="177">
          <cell r="A177">
            <v>10361341</v>
          </cell>
        </row>
        <row r="178">
          <cell r="A178">
            <v>10361342</v>
          </cell>
        </row>
        <row r="179">
          <cell r="A179">
            <v>10361356</v>
          </cell>
        </row>
        <row r="180">
          <cell r="A180">
            <v>10361357</v>
          </cell>
        </row>
        <row r="181">
          <cell r="A181">
            <v>10361375</v>
          </cell>
        </row>
        <row r="182">
          <cell r="A182">
            <v>10361380</v>
          </cell>
        </row>
        <row r="183">
          <cell r="A183">
            <v>10361384</v>
          </cell>
        </row>
        <row r="184">
          <cell r="A184">
            <v>10361429</v>
          </cell>
        </row>
        <row r="185">
          <cell r="A185">
            <v>10361439</v>
          </cell>
        </row>
        <row r="186">
          <cell r="A186">
            <v>10361440</v>
          </cell>
        </row>
        <row r="188">
          <cell r="A188">
            <v>10361445</v>
          </cell>
        </row>
        <row r="189">
          <cell r="A189">
            <v>10361449</v>
          </cell>
        </row>
        <row r="190">
          <cell r="A190">
            <v>10361613</v>
          </cell>
        </row>
        <row r="191">
          <cell r="A191">
            <v>10361622</v>
          </cell>
        </row>
        <row r="192">
          <cell r="A192">
            <v>10361625</v>
          </cell>
        </row>
        <row r="193">
          <cell r="A193">
            <v>10361693</v>
          </cell>
        </row>
        <row r="194">
          <cell r="A194">
            <v>10361712</v>
          </cell>
        </row>
        <row r="195">
          <cell r="A195">
            <v>10361847</v>
          </cell>
        </row>
        <row r="196">
          <cell r="A196">
            <v>10361849</v>
          </cell>
        </row>
        <row r="197">
          <cell r="A197">
            <v>10361864</v>
          </cell>
        </row>
        <row r="198">
          <cell r="A198">
            <v>10361873</v>
          </cell>
        </row>
        <row r="199">
          <cell r="A199">
            <v>10361879</v>
          </cell>
        </row>
        <row r="200">
          <cell r="A200">
            <v>10361883</v>
          </cell>
        </row>
        <row r="201">
          <cell r="A201">
            <v>10361885</v>
          </cell>
        </row>
        <row r="202">
          <cell r="A202">
            <v>10361891</v>
          </cell>
        </row>
        <row r="203">
          <cell r="A203">
            <v>10361897</v>
          </cell>
        </row>
        <row r="204">
          <cell r="A204">
            <v>10361900</v>
          </cell>
        </row>
        <row r="205">
          <cell r="A205">
            <v>10361902</v>
          </cell>
        </row>
        <row r="206">
          <cell r="A206">
            <v>10361903</v>
          </cell>
        </row>
        <row r="208">
          <cell r="A208">
            <v>10361904</v>
          </cell>
        </row>
        <row r="209">
          <cell r="A209">
            <v>10361916</v>
          </cell>
        </row>
        <row r="210">
          <cell r="A210">
            <v>10361931</v>
          </cell>
        </row>
        <row r="211">
          <cell r="A211">
            <v>10361940</v>
          </cell>
        </row>
        <row r="212">
          <cell r="A212">
            <v>10361959</v>
          </cell>
        </row>
        <row r="213">
          <cell r="A213">
            <v>10361960</v>
          </cell>
        </row>
        <row r="214">
          <cell r="A214">
            <v>10361970</v>
          </cell>
        </row>
        <row r="215">
          <cell r="A215">
            <v>10361988</v>
          </cell>
        </row>
        <row r="216">
          <cell r="A216">
            <v>10361999</v>
          </cell>
        </row>
        <row r="217">
          <cell r="A217">
            <v>10362028</v>
          </cell>
        </row>
        <row r="218">
          <cell r="A218">
            <v>10362030</v>
          </cell>
        </row>
        <row r="219">
          <cell r="A219">
            <v>10362036</v>
          </cell>
        </row>
        <row r="220">
          <cell r="A220">
            <v>10362087</v>
          </cell>
        </row>
        <row r="221">
          <cell r="A221">
            <v>10362104</v>
          </cell>
        </row>
        <row r="222">
          <cell r="A222">
            <v>10362106</v>
          </cell>
        </row>
        <row r="223">
          <cell r="A223">
            <v>10362109</v>
          </cell>
        </row>
        <row r="224">
          <cell r="A224">
            <v>10362175</v>
          </cell>
        </row>
        <row r="225">
          <cell r="A225">
            <v>10362187</v>
          </cell>
        </row>
        <row r="226">
          <cell r="A226">
            <v>10362188</v>
          </cell>
        </row>
        <row r="227">
          <cell r="A227">
            <v>10362203</v>
          </cell>
        </row>
        <row r="228">
          <cell r="A228">
            <v>10362210</v>
          </cell>
        </row>
        <row r="229">
          <cell r="A229">
            <v>10362228</v>
          </cell>
        </row>
        <row r="230">
          <cell r="A230">
            <v>10362256</v>
          </cell>
        </row>
        <row r="231">
          <cell r="A231">
            <v>10362260</v>
          </cell>
        </row>
        <row r="232">
          <cell r="A232">
            <v>10362261</v>
          </cell>
        </row>
        <row r="233">
          <cell r="A233">
            <v>10362296</v>
          </cell>
        </row>
        <row r="234">
          <cell r="A234">
            <v>10362320</v>
          </cell>
        </row>
        <row r="235">
          <cell r="A235">
            <v>10362328</v>
          </cell>
        </row>
        <row r="236">
          <cell r="A236">
            <v>10362390</v>
          </cell>
        </row>
        <row r="237">
          <cell r="A237">
            <v>10362399</v>
          </cell>
        </row>
        <row r="238">
          <cell r="A238">
            <v>10362439</v>
          </cell>
        </row>
        <row r="239">
          <cell r="A239">
            <v>10362447</v>
          </cell>
        </row>
        <row r="240">
          <cell r="A240">
            <v>10362460</v>
          </cell>
        </row>
        <row r="241">
          <cell r="A241">
            <v>10362461</v>
          </cell>
        </row>
        <row r="242">
          <cell r="A242">
            <v>10362462</v>
          </cell>
        </row>
        <row r="243">
          <cell r="A243">
            <v>10362483</v>
          </cell>
        </row>
        <row r="244">
          <cell r="A244">
            <v>10362486</v>
          </cell>
        </row>
        <row r="245">
          <cell r="A245">
            <v>10362508</v>
          </cell>
        </row>
        <row r="246">
          <cell r="A246">
            <v>10362511</v>
          </cell>
        </row>
        <row r="247">
          <cell r="A247">
            <v>10362533</v>
          </cell>
        </row>
        <row r="248">
          <cell r="A248">
            <v>10362570</v>
          </cell>
        </row>
        <row r="249">
          <cell r="A249">
            <v>10362573</v>
          </cell>
        </row>
        <row r="250">
          <cell r="A250">
            <v>10362668</v>
          </cell>
        </row>
        <row r="251">
          <cell r="A251">
            <v>10362673</v>
          </cell>
        </row>
        <row r="252">
          <cell r="A252">
            <v>10362674</v>
          </cell>
        </row>
        <row r="253">
          <cell r="A253">
            <v>10362677</v>
          </cell>
        </row>
        <row r="254">
          <cell r="A254">
            <v>10362678</v>
          </cell>
        </row>
        <row r="255">
          <cell r="A255">
            <v>10362697</v>
          </cell>
        </row>
        <row r="256">
          <cell r="A256">
            <v>10362699</v>
          </cell>
        </row>
        <row r="257">
          <cell r="A257">
            <v>10362704</v>
          </cell>
        </row>
        <row r="258">
          <cell r="A258">
            <v>10362715</v>
          </cell>
        </row>
        <row r="259">
          <cell r="A259">
            <v>10362722</v>
          </cell>
        </row>
        <row r="260">
          <cell r="A260">
            <v>10362731</v>
          </cell>
        </row>
        <row r="261">
          <cell r="A261">
            <v>10362768</v>
          </cell>
        </row>
        <row r="262">
          <cell r="A262">
            <v>10362779</v>
          </cell>
        </row>
        <row r="263">
          <cell r="A263">
            <v>10362783</v>
          </cell>
        </row>
        <row r="264">
          <cell r="A264">
            <v>10362790</v>
          </cell>
        </row>
        <row r="265">
          <cell r="A265">
            <v>10362792</v>
          </cell>
        </row>
        <row r="266">
          <cell r="A266">
            <v>10362793</v>
          </cell>
        </row>
        <row r="267">
          <cell r="A267">
            <v>10362795</v>
          </cell>
        </row>
        <row r="268">
          <cell r="A268">
            <v>10362819</v>
          </cell>
        </row>
        <row r="269">
          <cell r="A269">
            <v>10362901</v>
          </cell>
        </row>
        <row r="270">
          <cell r="A270">
            <v>10362946</v>
          </cell>
        </row>
        <row r="271">
          <cell r="A271">
            <v>10362951</v>
          </cell>
        </row>
        <row r="272">
          <cell r="A272">
            <v>10362957</v>
          </cell>
        </row>
        <row r="273">
          <cell r="A273">
            <v>10362973</v>
          </cell>
        </row>
        <row r="274">
          <cell r="A274">
            <v>10362998</v>
          </cell>
        </row>
        <row r="275">
          <cell r="A275">
            <v>10363045</v>
          </cell>
        </row>
        <row r="276">
          <cell r="A276">
            <v>10363068</v>
          </cell>
        </row>
        <row r="277">
          <cell r="A277">
            <v>10363092</v>
          </cell>
        </row>
        <row r="278">
          <cell r="A278">
            <v>10363122</v>
          </cell>
        </row>
        <row r="279">
          <cell r="A279">
            <v>10363149</v>
          </cell>
        </row>
        <row r="280">
          <cell r="A280">
            <v>10363162</v>
          </cell>
        </row>
        <row r="281">
          <cell r="A281">
            <v>10363176</v>
          </cell>
        </row>
        <row r="282">
          <cell r="A282">
            <v>10363185</v>
          </cell>
        </row>
        <row r="283">
          <cell r="A283">
            <v>10363187</v>
          </cell>
        </row>
        <row r="284">
          <cell r="A284">
            <v>10363189</v>
          </cell>
        </row>
        <row r="285">
          <cell r="A285">
            <v>10363202</v>
          </cell>
        </row>
        <row r="286">
          <cell r="A286">
            <v>10363203</v>
          </cell>
        </row>
        <row r="287">
          <cell r="A287">
            <v>10363213</v>
          </cell>
        </row>
        <row r="288">
          <cell r="A288">
            <v>10363226</v>
          </cell>
        </row>
        <row r="289">
          <cell r="A289">
            <v>10363251</v>
          </cell>
        </row>
        <row r="290">
          <cell r="A290">
            <v>10363269</v>
          </cell>
        </row>
        <row r="291">
          <cell r="A291">
            <v>10363284</v>
          </cell>
        </row>
        <row r="292">
          <cell r="A292">
            <v>10363296</v>
          </cell>
        </row>
        <row r="293">
          <cell r="A293">
            <v>10363303</v>
          </cell>
        </row>
        <row r="294">
          <cell r="A294">
            <v>10363305</v>
          </cell>
        </row>
        <row r="295">
          <cell r="A295">
            <v>10363307</v>
          </cell>
        </row>
        <row r="296">
          <cell r="A296">
            <v>10363347</v>
          </cell>
        </row>
        <row r="297">
          <cell r="A297">
            <v>10363380</v>
          </cell>
        </row>
        <row r="298">
          <cell r="A298">
            <v>10363385</v>
          </cell>
        </row>
        <row r="299">
          <cell r="A299">
            <v>10363402</v>
          </cell>
        </row>
        <row r="300">
          <cell r="A300">
            <v>10363432</v>
          </cell>
        </row>
        <row r="301">
          <cell r="A301">
            <v>10363439</v>
          </cell>
        </row>
        <row r="302">
          <cell r="A302">
            <v>10363461</v>
          </cell>
        </row>
        <row r="303">
          <cell r="A303">
            <v>10363466</v>
          </cell>
        </row>
        <row r="304">
          <cell r="A304">
            <v>10363520</v>
          </cell>
        </row>
        <row r="306">
          <cell r="A306">
            <v>10363526</v>
          </cell>
        </row>
        <row r="307">
          <cell r="A307">
            <v>10363570</v>
          </cell>
        </row>
        <row r="308">
          <cell r="A308">
            <v>10363575</v>
          </cell>
        </row>
        <row r="309">
          <cell r="A309">
            <v>10363578</v>
          </cell>
        </row>
        <row r="310">
          <cell r="A310">
            <v>10363588</v>
          </cell>
        </row>
        <row r="311">
          <cell r="A311">
            <v>10363619</v>
          </cell>
        </row>
        <row r="312">
          <cell r="A312">
            <v>10363626</v>
          </cell>
        </row>
        <row r="313">
          <cell r="A313">
            <v>10363648</v>
          </cell>
        </row>
        <row r="314">
          <cell r="A314">
            <v>10363662</v>
          </cell>
        </row>
        <row r="315">
          <cell r="A315">
            <v>10363675</v>
          </cell>
        </row>
        <row r="316">
          <cell r="A316">
            <v>10363688</v>
          </cell>
        </row>
        <row r="317">
          <cell r="A317">
            <v>10363709</v>
          </cell>
        </row>
        <row r="318">
          <cell r="A318">
            <v>10363725</v>
          </cell>
        </row>
        <row r="319">
          <cell r="A319">
            <v>10363734</v>
          </cell>
        </row>
        <row r="320">
          <cell r="A320">
            <v>10363735</v>
          </cell>
        </row>
        <row r="321">
          <cell r="A321">
            <v>10363758</v>
          </cell>
        </row>
        <row r="322">
          <cell r="A322">
            <v>10363782</v>
          </cell>
        </row>
        <row r="323">
          <cell r="A323">
            <v>10363784</v>
          </cell>
        </row>
        <row r="324">
          <cell r="A324">
            <v>10363840</v>
          </cell>
        </row>
        <row r="325">
          <cell r="A325">
            <v>10363842</v>
          </cell>
        </row>
        <row r="326">
          <cell r="A326">
            <v>10363846</v>
          </cell>
        </row>
        <row r="327">
          <cell r="A327">
            <v>10363870</v>
          </cell>
        </row>
        <row r="328">
          <cell r="A328">
            <v>10363872</v>
          </cell>
        </row>
        <row r="329">
          <cell r="A329">
            <v>10363919</v>
          </cell>
        </row>
        <row r="330">
          <cell r="A330">
            <v>10363930</v>
          </cell>
        </row>
        <row r="331">
          <cell r="A331">
            <v>10363952</v>
          </cell>
        </row>
        <row r="332">
          <cell r="A332">
            <v>10363984</v>
          </cell>
        </row>
        <row r="333">
          <cell r="A333">
            <v>10363985</v>
          </cell>
        </row>
        <row r="334">
          <cell r="A334">
            <v>10364057</v>
          </cell>
        </row>
        <row r="335">
          <cell r="A335">
            <v>10364059</v>
          </cell>
        </row>
        <row r="336">
          <cell r="A336">
            <v>10364067</v>
          </cell>
        </row>
        <row r="337">
          <cell r="A337">
            <v>10364079</v>
          </cell>
        </row>
        <row r="338">
          <cell r="A338">
            <v>10364083</v>
          </cell>
        </row>
        <row r="339">
          <cell r="A339">
            <v>10364109</v>
          </cell>
        </row>
        <row r="340">
          <cell r="A340">
            <v>10364122</v>
          </cell>
        </row>
        <row r="341">
          <cell r="A341">
            <v>10364161</v>
          </cell>
        </row>
        <row r="342">
          <cell r="A342">
            <v>10364162</v>
          </cell>
        </row>
        <row r="343">
          <cell r="A343">
            <v>10364172</v>
          </cell>
        </row>
        <row r="344">
          <cell r="A344">
            <v>10364175</v>
          </cell>
        </row>
        <row r="345">
          <cell r="A345">
            <v>10364179</v>
          </cell>
        </row>
        <row r="346">
          <cell r="A346">
            <v>10364209</v>
          </cell>
        </row>
        <row r="347">
          <cell r="A347">
            <v>10364229</v>
          </cell>
        </row>
        <row r="348">
          <cell r="A348">
            <v>10364251</v>
          </cell>
        </row>
        <row r="349">
          <cell r="A349">
            <v>10364253</v>
          </cell>
        </row>
        <row r="350">
          <cell r="A350">
            <v>10364261</v>
          </cell>
        </row>
        <row r="351">
          <cell r="A351">
            <v>10364269</v>
          </cell>
        </row>
        <row r="352">
          <cell r="A352">
            <v>10364281</v>
          </cell>
        </row>
        <row r="353">
          <cell r="A353">
            <v>10364282</v>
          </cell>
        </row>
        <row r="354">
          <cell r="A354">
            <v>10364285</v>
          </cell>
        </row>
        <row r="355">
          <cell r="A355">
            <v>10364295</v>
          </cell>
        </row>
        <row r="356">
          <cell r="A356">
            <v>10364296</v>
          </cell>
        </row>
        <row r="357">
          <cell r="A357">
            <v>10364303</v>
          </cell>
        </row>
        <row r="358">
          <cell r="A358">
            <v>10364310</v>
          </cell>
        </row>
        <row r="359">
          <cell r="A359">
            <v>10364322</v>
          </cell>
        </row>
        <row r="360">
          <cell r="A360">
            <v>10364328</v>
          </cell>
        </row>
        <row r="361">
          <cell r="A361">
            <v>10364340</v>
          </cell>
        </row>
        <row r="362">
          <cell r="A362">
            <v>10364341</v>
          </cell>
        </row>
        <row r="363">
          <cell r="A363">
            <v>10364371</v>
          </cell>
        </row>
        <row r="364">
          <cell r="A364">
            <v>10364378</v>
          </cell>
        </row>
        <row r="365">
          <cell r="A365">
            <v>10364386</v>
          </cell>
        </row>
        <row r="366">
          <cell r="A366">
            <v>10364391</v>
          </cell>
        </row>
        <row r="367">
          <cell r="A367">
            <v>10364398</v>
          </cell>
        </row>
        <row r="368">
          <cell r="A368">
            <v>10364436</v>
          </cell>
        </row>
        <row r="369">
          <cell r="A369">
            <v>10364471</v>
          </cell>
        </row>
        <row r="370">
          <cell r="A370">
            <v>10364472</v>
          </cell>
        </row>
        <row r="371">
          <cell r="A371">
            <v>10364499</v>
          </cell>
        </row>
        <row r="372">
          <cell r="A372">
            <v>10364519</v>
          </cell>
        </row>
        <row r="373">
          <cell r="A373">
            <v>10364532</v>
          </cell>
        </row>
        <row r="374">
          <cell r="A374">
            <v>10364544</v>
          </cell>
        </row>
        <row r="375">
          <cell r="A375">
            <v>10364554</v>
          </cell>
        </row>
        <row r="376">
          <cell r="A376">
            <v>10364589</v>
          </cell>
        </row>
        <row r="377">
          <cell r="A377">
            <v>10364635</v>
          </cell>
        </row>
        <row r="378">
          <cell r="A378">
            <v>10364652</v>
          </cell>
        </row>
        <row r="379">
          <cell r="A379">
            <v>10364654</v>
          </cell>
        </row>
        <row r="380">
          <cell r="A380">
            <v>10364660</v>
          </cell>
        </row>
        <row r="381">
          <cell r="A381">
            <v>10364667</v>
          </cell>
        </row>
        <row r="382">
          <cell r="A382">
            <v>10364677</v>
          </cell>
        </row>
        <row r="383">
          <cell r="A383">
            <v>10364688</v>
          </cell>
        </row>
        <row r="384">
          <cell r="A384">
            <v>10364694</v>
          </cell>
        </row>
        <row r="386">
          <cell r="A386">
            <v>10364713</v>
          </cell>
        </row>
        <row r="387">
          <cell r="A387">
            <v>10364728</v>
          </cell>
        </row>
        <row r="388">
          <cell r="A388">
            <v>10364755</v>
          </cell>
        </row>
        <row r="389">
          <cell r="A389">
            <v>10364782</v>
          </cell>
        </row>
        <row r="390">
          <cell r="A390">
            <v>10364795</v>
          </cell>
        </row>
        <row r="391">
          <cell r="A391">
            <v>10364814</v>
          </cell>
        </row>
        <row r="392">
          <cell r="A392">
            <v>10364818</v>
          </cell>
        </row>
        <row r="394">
          <cell r="A394">
            <v>10364832</v>
          </cell>
        </row>
        <row r="395">
          <cell r="A395">
            <v>10364845</v>
          </cell>
        </row>
        <row r="396">
          <cell r="A396">
            <v>10364903</v>
          </cell>
        </row>
        <row r="397">
          <cell r="A397">
            <v>10364916</v>
          </cell>
        </row>
        <row r="398">
          <cell r="A398">
            <v>10364924</v>
          </cell>
        </row>
        <row r="399">
          <cell r="A399">
            <v>10364933</v>
          </cell>
        </row>
        <row r="400">
          <cell r="A400">
            <v>10364956</v>
          </cell>
        </row>
        <row r="401">
          <cell r="A401">
            <v>10365011</v>
          </cell>
        </row>
        <row r="402">
          <cell r="A402">
            <v>10365037</v>
          </cell>
        </row>
        <row r="403">
          <cell r="A403">
            <v>10365045</v>
          </cell>
        </row>
        <row r="404">
          <cell r="A404">
            <v>10365047</v>
          </cell>
        </row>
        <row r="405">
          <cell r="A405">
            <v>10365050</v>
          </cell>
        </row>
        <row r="406">
          <cell r="A406">
            <v>10365072</v>
          </cell>
        </row>
        <row r="407">
          <cell r="A407">
            <v>10365085</v>
          </cell>
        </row>
        <row r="408">
          <cell r="A408">
            <v>10365097</v>
          </cell>
        </row>
        <row r="409">
          <cell r="A409">
            <v>10365099</v>
          </cell>
        </row>
        <row r="410">
          <cell r="A410">
            <v>10365103</v>
          </cell>
        </row>
        <row r="411">
          <cell r="A411">
            <v>10365118</v>
          </cell>
        </row>
        <row r="412">
          <cell r="A412">
            <v>10365119</v>
          </cell>
        </row>
        <row r="413">
          <cell r="A413">
            <v>10365128</v>
          </cell>
        </row>
        <row r="414">
          <cell r="A414">
            <v>10365149</v>
          </cell>
        </row>
        <row r="415">
          <cell r="A415">
            <v>10365161</v>
          </cell>
        </row>
        <row r="416">
          <cell r="A416">
            <v>10365224</v>
          </cell>
        </row>
        <row r="417">
          <cell r="A417">
            <v>10365225</v>
          </cell>
        </row>
        <row r="418">
          <cell r="A418">
            <v>10365226</v>
          </cell>
        </row>
        <row r="419">
          <cell r="A419">
            <v>10365244</v>
          </cell>
        </row>
        <row r="420">
          <cell r="A420">
            <v>10365323</v>
          </cell>
        </row>
        <row r="421">
          <cell r="A421">
            <v>10365330</v>
          </cell>
        </row>
        <row r="422">
          <cell r="A422">
            <v>10365342</v>
          </cell>
        </row>
        <row r="423">
          <cell r="A423">
            <v>10365353</v>
          </cell>
        </row>
        <row r="424">
          <cell r="A424">
            <v>10365356</v>
          </cell>
        </row>
        <row r="425">
          <cell r="A425">
            <v>10365393</v>
          </cell>
        </row>
        <row r="426">
          <cell r="A426">
            <v>10365404</v>
          </cell>
        </row>
        <row r="427">
          <cell r="A427">
            <v>10365414</v>
          </cell>
        </row>
        <row r="428">
          <cell r="A428">
            <v>10365416</v>
          </cell>
        </row>
        <row r="429">
          <cell r="A429">
            <v>10365448</v>
          </cell>
        </row>
        <row r="430">
          <cell r="A430">
            <v>10365467</v>
          </cell>
        </row>
        <row r="431">
          <cell r="A431">
            <v>10365475</v>
          </cell>
        </row>
        <row r="432">
          <cell r="A432">
            <v>10365477</v>
          </cell>
        </row>
        <row r="433">
          <cell r="A433">
            <v>10365495</v>
          </cell>
        </row>
        <row r="434">
          <cell r="A434">
            <v>10365499</v>
          </cell>
        </row>
        <row r="435">
          <cell r="A435">
            <v>10365500</v>
          </cell>
        </row>
        <row r="436">
          <cell r="A436">
            <v>10365510</v>
          </cell>
        </row>
        <row r="437">
          <cell r="A437">
            <v>10365564</v>
          </cell>
        </row>
        <row r="438">
          <cell r="A438">
            <v>10365574</v>
          </cell>
        </row>
        <row r="439">
          <cell r="A439">
            <v>10365585</v>
          </cell>
        </row>
        <row r="440">
          <cell r="A440">
            <v>10365600</v>
          </cell>
        </row>
        <row r="441">
          <cell r="A441">
            <v>10365614</v>
          </cell>
        </row>
        <row r="442">
          <cell r="A442">
            <v>10365658</v>
          </cell>
        </row>
        <row r="443">
          <cell r="A443">
            <v>10365662</v>
          </cell>
        </row>
        <row r="444">
          <cell r="A444">
            <v>10365708</v>
          </cell>
        </row>
        <row r="445">
          <cell r="A445">
            <v>10365712</v>
          </cell>
        </row>
        <row r="446">
          <cell r="A446">
            <v>10365720</v>
          </cell>
        </row>
        <row r="447">
          <cell r="A447">
            <v>10365724</v>
          </cell>
        </row>
        <row r="448">
          <cell r="A448">
            <v>10365728</v>
          </cell>
        </row>
        <row r="449">
          <cell r="A449">
            <v>10365734</v>
          </cell>
        </row>
        <row r="450">
          <cell r="A450">
            <v>10365748</v>
          </cell>
        </row>
        <row r="451">
          <cell r="A451">
            <v>10365751</v>
          </cell>
        </row>
        <row r="452">
          <cell r="A452">
            <v>10365798</v>
          </cell>
        </row>
        <row r="453">
          <cell r="A453">
            <v>10365801</v>
          </cell>
        </row>
        <row r="454">
          <cell r="A454">
            <v>10365811</v>
          </cell>
        </row>
        <row r="455">
          <cell r="A455">
            <v>10365820</v>
          </cell>
        </row>
        <row r="456">
          <cell r="A456">
            <v>10365831</v>
          </cell>
        </row>
        <row r="457">
          <cell r="A457">
            <v>10365883</v>
          </cell>
        </row>
        <row r="458">
          <cell r="A458">
            <v>10365890</v>
          </cell>
        </row>
        <row r="459">
          <cell r="A459">
            <v>10365892</v>
          </cell>
        </row>
        <row r="460">
          <cell r="A460">
            <v>10365910</v>
          </cell>
        </row>
        <row r="461">
          <cell r="A461">
            <v>10365914</v>
          </cell>
        </row>
        <row r="462">
          <cell r="A462">
            <v>10365925</v>
          </cell>
        </row>
        <row r="463">
          <cell r="A463">
            <v>10365931</v>
          </cell>
        </row>
        <row r="464">
          <cell r="A464">
            <v>10365984</v>
          </cell>
        </row>
        <row r="465">
          <cell r="A465">
            <v>10365993</v>
          </cell>
        </row>
        <row r="466">
          <cell r="A466">
            <v>10366019</v>
          </cell>
        </row>
        <row r="467">
          <cell r="A467">
            <v>10366026</v>
          </cell>
        </row>
        <row r="468">
          <cell r="A468">
            <v>10366029</v>
          </cell>
        </row>
        <row r="469">
          <cell r="A469">
            <v>10366047</v>
          </cell>
        </row>
        <row r="470">
          <cell r="A470">
            <v>10366054</v>
          </cell>
        </row>
        <row r="471">
          <cell r="A471">
            <v>10366058</v>
          </cell>
        </row>
        <row r="472">
          <cell r="A472">
            <v>10366063</v>
          </cell>
        </row>
        <row r="473">
          <cell r="A473">
            <v>10366083</v>
          </cell>
        </row>
        <row r="474">
          <cell r="A474">
            <v>10366087</v>
          </cell>
        </row>
        <row r="475">
          <cell r="A475">
            <v>10366109</v>
          </cell>
        </row>
        <row r="476">
          <cell r="A476">
            <v>10366115</v>
          </cell>
        </row>
        <row r="477">
          <cell r="A477">
            <v>10366135</v>
          </cell>
        </row>
        <row r="478">
          <cell r="A478">
            <v>10366155</v>
          </cell>
        </row>
        <row r="479">
          <cell r="A479">
            <v>10366178</v>
          </cell>
        </row>
        <row r="481">
          <cell r="A481">
            <v>10366196</v>
          </cell>
        </row>
        <row r="482">
          <cell r="A482">
            <v>10366232</v>
          </cell>
        </row>
        <row r="483">
          <cell r="A483">
            <v>10366248</v>
          </cell>
        </row>
        <row r="484">
          <cell r="A484">
            <v>10366258</v>
          </cell>
        </row>
        <row r="485">
          <cell r="A485">
            <v>10366302</v>
          </cell>
        </row>
        <row r="486">
          <cell r="A486">
            <v>10366312</v>
          </cell>
        </row>
        <row r="487">
          <cell r="A487">
            <v>10366353</v>
          </cell>
        </row>
        <row r="488">
          <cell r="A488">
            <v>10366360</v>
          </cell>
        </row>
        <row r="489">
          <cell r="A489">
            <v>10366384</v>
          </cell>
        </row>
        <row r="491">
          <cell r="A491">
            <v>10366390</v>
          </cell>
        </row>
        <row r="492">
          <cell r="A492">
            <v>10366421</v>
          </cell>
        </row>
        <row r="493">
          <cell r="A493">
            <v>10366426</v>
          </cell>
        </row>
        <row r="494">
          <cell r="A494">
            <v>10366427</v>
          </cell>
        </row>
        <row r="496">
          <cell r="A496">
            <v>10366428</v>
          </cell>
        </row>
        <row r="497">
          <cell r="A497">
            <v>10366432</v>
          </cell>
        </row>
        <row r="498">
          <cell r="A498">
            <v>10366490</v>
          </cell>
        </row>
        <row r="499">
          <cell r="A499">
            <v>10366491</v>
          </cell>
        </row>
        <row r="500">
          <cell r="A500">
            <v>10366532</v>
          </cell>
        </row>
        <row r="501">
          <cell r="A501">
            <v>10366598</v>
          </cell>
        </row>
        <row r="502">
          <cell r="A502">
            <v>10366634</v>
          </cell>
        </row>
        <row r="504">
          <cell r="A504">
            <v>10366675</v>
          </cell>
        </row>
        <row r="505">
          <cell r="A505">
            <v>10366711</v>
          </cell>
        </row>
        <row r="506">
          <cell r="A506">
            <v>10366732</v>
          </cell>
        </row>
        <row r="507">
          <cell r="A507">
            <v>10366734</v>
          </cell>
        </row>
        <row r="508">
          <cell r="A508">
            <v>10366823</v>
          </cell>
        </row>
        <row r="509">
          <cell r="A509">
            <v>10366828</v>
          </cell>
        </row>
        <row r="510">
          <cell r="A510">
            <v>10366844</v>
          </cell>
        </row>
        <row r="511">
          <cell r="A511">
            <v>10366937</v>
          </cell>
        </row>
        <row r="512">
          <cell r="A512">
            <v>10366938</v>
          </cell>
        </row>
        <row r="513">
          <cell r="A513">
            <v>10366973</v>
          </cell>
        </row>
        <row r="514">
          <cell r="A514">
            <v>10366979</v>
          </cell>
        </row>
        <row r="515">
          <cell r="A515">
            <v>10366980</v>
          </cell>
        </row>
        <row r="516">
          <cell r="A516">
            <v>10366987</v>
          </cell>
        </row>
        <row r="517">
          <cell r="A517">
            <v>10366997</v>
          </cell>
        </row>
        <row r="518">
          <cell r="A518">
            <v>10367000</v>
          </cell>
        </row>
        <row r="519">
          <cell r="A519">
            <v>10367022</v>
          </cell>
        </row>
        <row r="520">
          <cell r="A520">
            <v>10367023</v>
          </cell>
        </row>
        <row r="521">
          <cell r="A521">
            <v>10367040</v>
          </cell>
        </row>
        <row r="522">
          <cell r="A522">
            <v>10367060</v>
          </cell>
        </row>
        <row r="523">
          <cell r="A523">
            <v>10367061</v>
          </cell>
        </row>
        <row r="524">
          <cell r="A524">
            <v>10367069</v>
          </cell>
        </row>
        <row r="525">
          <cell r="A525">
            <v>10367073</v>
          </cell>
        </row>
        <row r="526">
          <cell r="A526">
            <v>10367103</v>
          </cell>
        </row>
        <row r="527">
          <cell r="A527">
            <v>10367110</v>
          </cell>
        </row>
        <row r="528">
          <cell r="A528">
            <v>10367134</v>
          </cell>
        </row>
        <row r="529">
          <cell r="A529">
            <v>10367248</v>
          </cell>
        </row>
        <row r="530">
          <cell r="A530">
            <v>10367268</v>
          </cell>
        </row>
        <row r="531">
          <cell r="A531">
            <v>10367273</v>
          </cell>
        </row>
        <row r="532">
          <cell r="A532">
            <v>10367309</v>
          </cell>
        </row>
        <row r="533">
          <cell r="A533">
            <v>10367347</v>
          </cell>
        </row>
        <row r="534">
          <cell r="A534">
            <v>10367352</v>
          </cell>
        </row>
        <row r="535">
          <cell r="A535">
            <v>10367358</v>
          </cell>
        </row>
        <row r="536">
          <cell r="A536">
            <v>10367363</v>
          </cell>
        </row>
        <row r="537">
          <cell r="A537">
            <v>10367409</v>
          </cell>
        </row>
        <row r="538">
          <cell r="A538">
            <v>10367430</v>
          </cell>
        </row>
        <row r="539">
          <cell r="A539">
            <v>10367436</v>
          </cell>
        </row>
        <row r="540">
          <cell r="A540">
            <v>10367444</v>
          </cell>
        </row>
        <row r="541">
          <cell r="A541">
            <v>10367459</v>
          </cell>
        </row>
        <row r="542">
          <cell r="A542">
            <v>10367466</v>
          </cell>
        </row>
        <row r="543">
          <cell r="A543">
            <v>10367468</v>
          </cell>
        </row>
        <row r="544">
          <cell r="A544">
            <v>10367478</v>
          </cell>
        </row>
        <row r="545">
          <cell r="A545">
            <v>10367479</v>
          </cell>
        </row>
        <row r="546">
          <cell r="A546">
            <v>10367485</v>
          </cell>
        </row>
        <row r="547">
          <cell r="A547">
            <v>10367531</v>
          </cell>
        </row>
        <row r="548">
          <cell r="A548">
            <v>10367546</v>
          </cell>
        </row>
        <row r="549">
          <cell r="A549">
            <v>10367555</v>
          </cell>
        </row>
        <row r="550">
          <cell r="A550">
            <v>10367572</v>
          </cell>
        </row>
        <row r="551">
          <cell r="A551">
            <v>10367583</v>
          </cell>
        </row>
        <row r="552">
          <cell r="A552">
            <v>10367596</v>
          </cell>
        </row>
        <row r="553">
          <cell r="A553">
            <v>10367609</v>
          </cell>
        </row>
        <row r="554">
          <cell r="A554">
            <v>10367616</v>
          </cell>
        </row>
        <row r="555">
          <cell r="A555">
            <v>10367693</v>
          </cell>
        </row>
        <row r="556">
          <cell r="A556">
            <v>10367815</v>
          </cell>
        </row>
        <row r="557">
          <cell r="A557">
            <v>10367821</v>
          </cell>
        </row>
        <row r="558">
          <cell r="A558">
            <v>10367843</v>
          </cell>
        </row>
        <row r="559">
          <cell r="A559">
            <v>10367896</v>
          </cell>
        </row>
        <row r="560">
          <cell r="A560">
            <v>10367901</v>
          </cell>
        </row>
        <row r="562">
          <cell r="A562">
            <v>10367907</v>
          </cell>
        </row>
        <row r="563">
          <cell r="A563">
            <v>10367932</v>
          </cell>
        </row>
        <row r="564">
          <cell r="A564">
            <v>10367937</v>
          </cell>
        </row>
        <row r="565">
          <cell r="A565">
            <v>10367977</v>
          </cell>
        </row>
        <row r="566">
          <cell r="A566">
            <v>10367981</v>
          </cell>
        </row>
        <row r="567">
          <cell r="A567">
            <v>10368024</v>
          </cell>
        </row>
        <row r="568">
          <cell r="A568">
            <v>10368051</v>
          </cell>
        </row>
        <row r="569">
          <cell r="A569">
            <v>10368053</v>
          </cell>
        </row>
        <row r="570">
          <cell r="A570">
            <v>10368062</v>
          </cell>
        </row>
        <row r="571">
          <cell r="A571">
            <v>10368065</v>
          </cell>
        </row>
        <row r="572">
          <cell r="A572">
            <v>10368071</v>
          </cell>
        </row>
        <row r="573">
          <cell r="A573">
            <v>10368102</v>
          </cell>
        </row>
        <row r="574">
          <cell r="A574">
            <v>10368121</v>
          </cell>
        </row>
        <row r="575">
          <cell r="A575">
            <v>10368127</v>
          </cell>
        </row>
        <row r="576">
          <cell r="A576">
            <v>10368147</v>
          </cell>
        </row>
        <row r="577">
          <cell r="A577">
            <v>10368156</v>
          </cell>
        </row>
        <row r="578">
          <cell r="A578">
            <v>10368165</v>
          </cell>
        </row>
        <row r="579">
          <cell r="A579">
            <v>10368171</v>
          </cell>
        </row>
        <row r="580">
          <cell r="A580">
            <v>10368185</v>
          </cell>
        </row>
        <row r="581">
          <cell r="A581">
            <v>10368187</v>
          </cell>
        </row>
        <row r="582">
          <cell r="A582">
            <v>10368211</v>
          </cell>
        </row>
        <row r="583">
          <cell r="A583">
            <v>10368344</v>
          </cell>
        </row>
        <row r="584">
          <cell r="A584">
            <v>10368359</v>
          </cell>
        </row>
        <row r="585">
          <cell r="A585">
            <v>10368392</v>
          </cell>
        </row>
        <row r="586">
          <cell r="A586">
            <v>10368408</v>
          </cell>
        </row>
        <row r="587">
          <cell r="A587">
            <v>10368417</v>
          </cell>
        </row>
        <row r="588">
          <cell r="A588">
            <v>10368428</v>
          </cell>
        </row>
        <row r="589">
          <cell r="A589">
            <v>10368430</v>
          </cell>
        </row>
        <row r="590">
          <cell r="A590">
            <v>10368435</v>
          </cell>
        </row>
        <row r="591">
          <cell r="A591">
            <v>10368452</v>
          </cell>
        </row>
        <row r="592">
          <cell r="A592">
            <v>10368508</v>
          </cell>
        </row>
        <row r="593">
          <cell r="A593">
            <v>10368560</v>
          </cell>
        </row>
        <row r="594">
          <cell r="A594">
            <v>10368567</v>
          </cell>
        </row>
        <row r="595">
          <cell r="A595">
            <v>10368592</v>
          </cell>
        </row>
        <row r="596">
          <cell r="A596">
            <v>10368593</v>
          </cell>
        </row>
        <row r="597">
          <cell r="A597">
            <v>10368596</v>
          </cell>
        </row>
        <row r="598">
          <cell r="A598">
            <v>10368600</v>
          </cell>
        </row>
        <row r="599">
          <cell r="A599">
            <v>10368601</v>
          </cell>
        </row>
        <row r="600">
          <cell r="A600">
            <v>10368608</v>
          </cell>
        </row>
        <row r="601">
          <cell r="A601">
            <v>10368632</v>
          </cell>
        </row>
        <row r="602">
          <cell r="A602">
            <v>10368660</v>
          </cell>
        </row>
        <row r="603">
          <cell r="A603">
            <v>10368698</v>
          </cell>
        </row>
        <row r="604">
          <cell r="A604">
            <v>10368702</v>
          </cell>
        </row>
        <row r="605">
          <cell r="A605">
            <v>10368717</v>
          </cell>
        </row>
        <row r="606">
          <cell r="A606">
            <v>10368721</v>
          </cell>
        </row>
        <row r="607">
          <cell r="A607">
            <v>10368727</v>
          </cell>
        </row>
        <row r="608">
          <cell r="A608">
            <v>10368745</v>
          </cell>
        </row>
        <row r="609">
          <cell r="A609">
            <v>10368830</v>
          </cell>
        </row>
        <row r="610">
          <cell r="A610">
            <v>10368955</v>
          </cell>
        </row>
        <row r="611">
          <cell r="A611">
            <v>10368967</v>
          </cell>
        </row>
        <row r="612">
          <cell r="A612">
            <v>10369005</v>
          </cell>
        </row>
        <row r="613">
          <cell r="A613">
            <v>10369009</v>
          </cell>
        </row>
        <row r="614">
          <cell r="A614">
            <v>10369010</v>
          </cell>
        </row>
        <row r="615">
          <cell r="A615">
            <v>10369011</v>
          </cell>
        </row>
        <row r="616">
          <cell r="A616">
            <v>10369028</v>
          </cell>
        </row>
        <row r="617">
          <cell r="A617">
            <v>10369051</v>
          </cell>
        </row>
        <row r="618">
          <cell r="A618">
            <v>10369053</v>
          </cell>
        </row>
        <row r="619">
          <cell r="A619">
            <v>10369086</v>
          </cell>
        </row>
        <row r="620">
          <cell r="A620">
            <v>10369092</v>
          </cell>
        </row>
        <row r="621">
          <cell r="A621">
            <v>10369145</v>
          </cell>
        </row>
        <row r="622">
          <cell r="A622">
            <v>10369159</v>
          </cell>
        </row>
        <row r="623">
          <cell r="A623">
            <v>10369160</v>
          </cell>
        </row>
        <row r="624">
          <cell r="A624">
            <v>10369223</v>
          </cell>
        </row>
        <row r="625">
          <cell r="A625">
            <v>10369235</v>
          </cell>
        </row>
        <row r="626">
          <cell r="A626">
            <v>10369315</v>
          </cell>
        </row>
        <row r="627">
          <cell r="A627">
            <v>10369323</v>
          </cell>
        </row>
        <row r="628">
          <cell r="A628">
            <v>10369344</v>
          </cell>
        </row>
        <row r="629">
          <cell r="A629">
            <v>10369369</v>
          </cell>
        </row>
        <row r="630">
          <cell r="A630">
            <v>10369448</v>
          </cell>
        </row>
        <row r="631">
          <cell r="A631">
            <v>10369458</v>
          </cell>
        </row>
        <row r="632">
          <cell r="A632">
            <v>10369478</v>
          </cell>
        </row>
        <row r="633">
          <cell r="A633">
            <v>10369493</v>
          </cell>
        </row>
        <row r="634">
          <cell r="A634">
            <v>10369510</v>
          </cell>
        </row>
        <row r="635">
          <cell r="A635">
            <v>10369526</v>
          </cell>
        </row>
        <row r="636">
          <cell r="A636">
            <v>10369530</v>
          </cell>
        </row>
        <row r="637">
          <cell r="A637">
            <v>10369561</v>
          </cell>
        </row>
        <row r="638">
          <cell r="A638">
            <v>10369564</v>
          </cell>
        </row>
        <row r="639">
          <cell r="A639">
            <v>10369566</v>
          </cell>
        </row>
        <row r="640">
          <cell r="A640">
            <v>10369571</v>
          </cell>
        </row>
        <row r="641">
          <cell r="A641">
            <v>10369583</v>
          </cell>
        </row>
        <row r="642">
          <cell r="A642">
            <v>10369597</v>
          </cell>
        </row>
        <row r="644">
          <cell r="A644">
            <v>10369614</v>
          </cell>
        </row>
        <row r="645">
          <cell r="A645">
            <v>10369641</v>
          </cell>
        </row>
        <row r="646">
          <cell r="A646">
            <v>10369705</v>
          </cell>
        </row>
        <row r="647">
          <cell r="A647">
            <v>10369709</v>
          </cell>
        </row>
        <row r="648">
          <cell r="A648">
            <v>10369716</v>
          </cell>
        </row>
        <row r="649">
          <cell r="A649">
            <v>10369748</v>
          </cell>
        </row>
        <row r="650">
          <cell r="A650">
            <v>10369753</v>
          </cell>
        </row>
        <row r="651">
          <cell r="A651">
            <v>10369776</v>
          </cell>
        </row>
        <row r="652">
          <cell r="A652">
            <v>10369781</v>
          </cell>
        </row>
        <row r="653">
          <cell r="A653">
            <v>10369787</v>
          </cell>
        </row>
        <row r="654">
          <cell r="A654">
            <v>10369807</v>
          </cell>
        </row>
        <row r="655">
          <cell r="A655">
            <v>10369824</v>
          </cell>
        </row>
        <row r="656">
          <cell r="A656">
            <v>10369837</v>
          </cell>
        </row>
        <row r="657">
          <cell r="A657">
            <v>10369889</v>
          </cell>
        </row>
        <row r="658">
          <cell r="A658">
            <v>10369931</v>
          </cell>
        </row>
        <row r="659">
          <cell r="A659">
            <v>10369933</v>
          </cell>
        </row>
        <row r="660">
          <cell r="A660">
            <v>10369951</v>
          </cell>
        </row>
        <row r="661">
          <cell r="A661">
            <v>10369959</v>
          </cell>
        </row>
        <row r="662">
          <cell r="A662">
            <v>10369965</v>
          </cell>
        </row>
        <row r="663">
          <cell r="A663">
            <v>10369982</v>
          </cell>
        </row>
        <row r="664">
          <cell r="A664">
            <v>10369984</v>
          </cell>
        </row>
        <row r="665">
          <cell r="A665">
            <v>10369986</v>
          </cell>
        </row>
        <row r="666">
          <cell r="A666">
            <v>10370070</v>
          </cell>
        </row>
        <row r="667">
          <cell r="A667">
            <v>10370071</v>
          </cell>
        </row>
        <row r="668">
          <cell r="A668">
            <v>10370096</v>
          </cell>
        </row>
        <row r="669">
          <cell r="A669">
            <v>10370110</v>
          </cell>
        </row>
        <row r="670">
          <cell r="A670">
            <v>10370111</v>
          </cell>
        </row>
        <row r="671">
          <cell r="A671">
            <v>10370117</v>
          </cell>
        </row>
        <row r="672">
          <cell r="A672">
            <v>10370122</v>
          </cell>
        </row>
        <row r="673">
          <cell r="A673">
            <v>10370151</v>
          </cell>
        </row>
        <row r="674">
          <cell r="A674">
            <v>10370152</v>
          </cell>
        </row>
        <row r="675">
          <cell r="A675">
            <v>10370227</v>
          </cell>
        </row>
        <row r="676">
          <cell r="A676">
            <v>10370246</v>
          </cell>
        </row>
        <row r="677">
          <cell r="A677">
            <v>10370269</v>
          </cell>
        </row>
        <row r="678">
          <cell r="A678">
            <v>10370279</v>
          </cell>
        </row>
        <row r="679">
          <cell r="A679">
            <v>10370286</v>
          </cell>
        </row>
        <row r="680">
          <cell r="A680">
            <v>10370361</v>
          </cell>
        </row>
        <row r="681">
          <cell r="A681">
            <v>10370363</v>
          </cell>
        </row>
        <row r="682">
          <cell r="A682">
            <v>10370375</v>
          </cell>
        </row>
        <row r="683">
          <cell r="A683">
            <v>10370376</v>
          </cell>
        </row>
        <row r="684">
          <cell r="A684">
            <v>10370379</v>
          </cell>
        </row>
        <row r="685">
          <cell r="A685">
            <v>10370406</v>
          </cell>
        </row>
        <row r="686">
          <cell r="A686">
            <v>10370410</v>
          </cell>
        </row>
        <row r="687">
          <cell r="A687">
            <v>10370432</v>
          </cell>
        </row>
        <row r="688">
          <cell r="A688">
            <v>10370489</v>
          </cell>
        </row>
        <row r="689">
          <cell r="A689">
            <v>10370504</v>
          </cell>
        </row>
        <row r="690">
          <cell r="A690">
            <v>10370515</v>
          </cell>
        </row>
        <row r="691">
          <cell r="A691">
            <v>10370522</v>
          </cell>
        </row>
        <row r="692">
          <cell r="A692">
            <v>10370544</v>
          </cell>
        </row>
        <row r="693">
          <cell r="A693">
            <v>10370547</v>
          </cell>
        </row>
        <row r="694">
          <cell r="A694">
            <v>10370553</v>
          </cell>
        </row>
        <row r="695">
          <cell r="A695">
            <v>10370574</v>
          </cell>
        </row>
        <row r="696">
          <cell r="A696">
            <v>10370638</v>
          </cell>
        </row>
        <row r="697">
          <cell r="A697">
            <v>10370652</v>
          </cell>
        </row>
        <row r="698">
          <cell r="A698">
            <v>10370670</v>
          </cell>
        </row>
        <row r="699">
          <cell r="A699">
            <v>10370672</v>
          </cell>
        </row>
        <row r="700">
          <cell r="A700">
            <v>10370698</v>
          </cell>
        </row>
        <row r="701">
          <cell r="A701">
            <v>10370705</v>
          </cell>
        </row>
        <row r="702">
          <cell r="A702">
            <v>10370724</v>
          </cell>
        </row>
        <row r="703">
          <cell r="A703">
            <v>10370729</v>
          </cell>
        </row>
        <row r="704">
          <cell r="A704">
            <v>10370741</v>
          </cell>
        </row>
        <row r="705">
          <cell r="A705">
            <v>10370746</v>
          </cell>
        </row>
        <row r="706">
          <cell r="A706">
            <v>10370751</v>
          </cell>
        </row>
        <row r="707">
          <cell r="A707">
            <v>10370761</v>
          </cell>
        </row>
        <row r="708">
          <cell r="A708">
            <v>10370772</v>
          </cell>
        </row>
        <row r="709">
          <cell r="A709">
            <v>10370786</v>
          </cell>
        </row>
        <row r="710">
          <cell r="A710">
            <v>10370809</v>
          </cell>
        </row>
        <row r="711">
          <cell r="A711">
            <v>10370811</v>
          </cell>
        </row>
        <row r="712">
          <cell r="A712">
            <v>10370844</v>
          </cell>
        </row>
        <row r="713">
          <cell r="A713">
            <v>10370858</v>
          </cell>
        </row>
        <row r="714">
          <cell r="A714">
            <v>10370864</v>
          </cell>
        </row>
        <row r="715">
          <cell r="A715">
            <v>10370896</v>
          </cell>
        </row>
        <row r="716">
          <cell r="A716">
            <v>10370898</v>
          </cell>
        </row>
        <row r="717">
          <cell r="A717">
            <v>10370917</v>
          </cell>
        </row>
        <row r="718">
          <cell r="A718">
            <v>10370922</v>
          </cell>
        </row>
        <row r="719">
          <cell r="A719">
            <v>10370927</v>
          </cell>
        </row>
        <row r="720">
          <cell r="A720">
            <v>10370958</v>
          </cell>
        </row>
        <row r="721">
          <cell r="A721">
            <v>10370966</v>
          </cell>
        </row>
        <row r="722">
          <cell r="A722">
            <v>10371009</v>
          </cell>
        </row>
        <row r="723">
          <cell r="A723">
            <v>10371098</v>
          </cell>
        </row>
        <row r="724">
          <cell r="A724">
            <v>10371115</v>
          </cell>
        </row>
        <row r="725">
          <cell r="A725">
            <v>10371118</v>
          </cell>
        </row>
        <row r="726">
          <cell r="A726">
            <v>10371128</v>
          </cell>
        </row>
        <row r="727">
          <cell r="A727">
            <v>10371200</v>
          </cell>
        </row>
        <row r="728">
          <cell r="A728">
            <v>10371214</v>
          </cell>
        </row>
        <row r="729">
          <cell r="A729">
            <v>10371244</v>
          </cell>
        </row>
        <row r="730">
          <cell r="A730">
            <v>10371250</v>
          </cell>
        </row>
        <row r="731">
          <cell r="A731">
            <v>10371263</v>
          </cell>
        </row>
        <row r="732">
          <cell r="A732">
            <v>10371280</v>
          </cell>
        </row>
        <row r="733">
          <cell r="A733">
            <v>10371284</v>
          </cell>
        </row>
        <row r="734">
          <cell r="A734">
            <v>10371294</v>
          </cell>
        </row>
        <row r="735">
          <cell r="A735">
            <v>10371297</v>
          </cell>
        </row>
        <row r="736">
          <cell r="A736">
            <v>10371303</v>
          </cell>
        </row>
        <row r="737">
          <cell r="A737">
            <v>10371309</v>
          </cell>
        </row>
        <row r="738">
          <cell r="A738">
            <v>10371334</v>
          </cell>
        </row>
        <row r="739">
          <cell r="A739">
            <v>10371365</v>
          </cell>
        </row>
        <row r="740">
          <cell r="A740">
            <v>10371416</v>
          </cell>
        </row>
        <row r="741">
          <cell r="A741">
            <v>10371424</v>
          </cell>
        </row>
        <row r="742">
          <cell r="A742">
            <v>10371479</v>
          </cell>
        </row>
        <row r="743">
          <cell r="A743">
            <v>10371483</v>
          </cell>
        </row>
        <row r="744">
          <cell r="A744">
            <v>10371526</v>
          </cell>
        </row>
        <row r="745">
          <cell r="A745">
            <v>10371532</v>
          </cell>
        </row>
        <row r="746">
          <cell r="A746">
            <v>10371533</v>
          </cell>
        </row>
        <row r="747">
          <cell r="A747">
            <v>10371535</v>
          </cell>
        </row>
        <row r="748">
          <cell r="A748">
            <v>10371541</v>
          </cell>
        </row>
        <row r="749">
          <cell r="A749">
            <v>10371566</v>
          </cell>
        </row>
        <row r="750">
          <cell r="A750">
            <v>10371597</v>
          </cell>
        </row>
        <row r="751">
          <cell r="A751">
            <v>10371627</v>
          </cell>
        </row>
        <row r="752">
          <cell r="A752">
            <v>10371633</v>
          </cell>
        </row>
        <row r="753">
          <cell r="A753">
            <v>10371668</v>
          </cell>
        </row>
        <row r="755">
          <cell r="A755">
            <v>10371681</v>
          </cell>
        </row>
        <row r="756">
          <cell r="A756">
            <v>10371692</v>
          </cell>
        </row>
        <row r="757">
          <cell r="A757">
            <v>10371693</v>
          </cell>
        </row>
        <row r="758">
          <cell r="A758">
            <v>10371701</v>
          </cell>
        </row>
        <row r="759">
          <cell r="A759">
            <v>10371706</v>
          </cell>
        </row>
        <row r="760">
          <cell r="A760">
            <v>10371710</v>
          </cell>
        </row>
        <row r="761">
          <cell r="A761">
            <v>10371713</v>
          </cell>
        </row>
        <row r="762">
          <cell r="A762">
            <v>10371744</v>
          </cell>
        </row>
        <row r="763">
          <cell r="A763">
            <v>10371745</v>
          </cell>
        </row>
        <row r="764">
          <cell r="A764">
            <v>10371769</v>
          </cell>
        </row>
        <row r="765">
          <cell r="A765">
            <v>10371783</v>
          </cell>
        </row>
        <row r="766">
          <cell r="A766">
            <v>10371950</v>
          </cell>
        </row>
        <row r="767">
          <cell r="A767">
            <v>10372044</v>
          </cell>
        </row>
        <row r="768">
          <cell r="A768">
            <v>10372046</v>
          </cell>
        </row>
        <row r="769">
          <cell r="A769">
            <v>10372058</v>
          </cell>
        </row>
        <row r="770">
          <cell r="A770">
            <v>10372069</v>
          </cell>
        </row>
        <row r="771">
          <cell r="A771">
            <v>10372086</v>
          </cell>
        </row>
        <row r="772">
          <cell r="A772">
            <v>10372093</v>
          </cell>
        </row>
        <row r="773">
          <cell r="A773">
            <v>10372107</v>
          </cell>
        </row>
        <row r="774">
          <cell r="A774">
            <v>10372159</v>
          </cell>
        </row>
        <row r="775">
          <cell r="A775">
            <v>10372166</v>
          </cell>
        </row>
        <row r="776">
          <cell r="A776">
            <v>10372171</v>
          </cell>
        </row>
        <row r="777">
          <cell r="A777">
            <v>10372199</v>
          </cell>
        </row>
        <row r="778">
          <cell r="A778">
            <v>10372207</v>
          </cell>
        </row>
        <row r="780">
          <cell r="A780">
            <v>10372219</v>
          </cell>
        </row>
        <row r="781">
          <cell r="A781">
            <v>10372236</v>
          </cell>
        </row>
        <row r="782">
          <cell r="A782">
            <v>10372254</v>
          </cell>
        </row>
        <row r="783">
          <cell r="A783">
            <v>10372279</v>
          </cell>
        </row>
        <row r="785">
          <cell r="A785">
            <v>10372283</v>
          </cell>
        </row>
        <row r="786">
          <cell r="A786">
            <v>10372286</v>
          </cell>
        </row>
        <row r="787">
          <cell r="A787">
            <v>10372294</v>
          </cell>
        </row>
        <row r="788">
          <cell r="A788">
            <v>10372305</v>
          </cell>
        </row>
        <row r="789">
          <cell r="A789">
            <v>10372329</v>
          </cell>
        </row>
        <row r="790">
          <cell r="A790">
            <v>10372332</v>
          </cell>
        </row>
        <row r="791">
          <cell r="A791">
            <v>10372360</v>
          </cell>
        </row>
        <row r="792">
          <cell r="A792">
            <v>10372372</v>
          </cell>
        </row>
        <row r="793">
          <cell r="A793">
            <v>10372380</v>
          </cell>
        </row>
        <row r="794">
          <cell r="A794">
            <v>10372393</v>
          </cell>
        </row>
        <row r="795">
          <cell r="A795">
            <v>10372402</v>
          </cell>
        </row>
        <row r="796">
          <cell r="A796">
            <v>10372569</v>
          </cell>
        </row>
        <row r="797">
          <cell r="A797">
            <v>10372577</v>
          </cell>
        </row>
        <row r="798">
          <cell r="A798">
            <v>10372584</v>
          </cell>
        </row>
        <row r="799">
          <cell r="A799">
            <v>10372593</v>
          </cell>
        </row>
        <row r="800">
          <cell r="A800">
            <v>10372597</v>
          </cell>
        </row>
        <row r="801">
          <cell r="A801">
            <v>10372607</v>
          </cell>
        </row>
        <row r="802">
          <cell r="A802">
            <v>10372648</v>
          </cell>
        </row>
        <row r="803">
          <cell r="A803">
            <v>10372651</v>
          </cell>
        </row>
        <row r="804">
          <cell r="A804">
            <v>10372662</v>
          </cell>
        </row>
        <row r="805">
          <cell r="A805">
            <v>10372670</v>
          </cell>
        </row>
        <row r="806">
          <cell r="A806">
            <v>10372673</v>
          </cell>
        </row>
        <row r="807">
          <cell r="A807">
            <v>10372674</v>
          </cell>
        </row>
        <row r="808">
          <cell r="A808">
            <v>10372685</v>
          </cell>
        </row>
        <row r="809">
          <cell r="A809">
            <v>10372696</v>
          </cell>
        </row>
        <row r="810">
          <cell r="A810">
            <v>10372704</v>
          </cell>
        </row>
        <row r="811">
          <cell r="A811">
            <v>10372710</v>
          </cell>
        </row>
        <row r="812">
          <cell r="A812">
            <v>10372717</v>
          </cell>
        </row>
        <row r="813">
          <cell r="A813">
            <v>10372730</v>
          </cell>
        </row>
        <row r="814">
          <cell r="A814">
            <v>10372734</v>
          </cell>
        </row>
        <row r="815">
          <cell r="A815">
            <v>10372737</v>
          </cell>
        </row>
        <row r="816">
          <cell r="A816">
            <v>10372746</v>
          </cell>
        </row>
        <row r="817">
          <cell r="A817">
            <v>10372747</v>
          </cell>
        </row>
        <row r="819">
          <cell r="A819">
            <v>10372750</v>
          </cell>
        </row>
        <row r="820">
          <cell r="A820">
            <v>10372779</v>
          </cell>
        </row>
        <row r="821">
          <cell r="A821">
            <v>10372808</v>
          </cell>
        </row>
        <row r="822">
          <cell r="A822">
            <v>10372810</v>
          </cell>
        </row>
        <row r="823">
          <cell r="A823">
            <v>10372812</v>
          </cell>
        </row>
        <row r="824">
          <cell r="A824">
            <v>10372821</v>
          </cell>
        </row>
        <row r="825">
          <cell r="A825">
            <v>10372853</v>
          </cell>
        </row>
        <row r="826">
          <cell r="A826">
            <v>10372855</v>
          </cell>
        </row>
        <row r="827">
          <cell r="A827">
            <v>10372857</v>
          </cell>
        </row>
        <row r="828">
          <cell r="A828">
            <v>10372868</v>
          </cell>
        </row>
        <row r="829">
          <cell r="A829">
            <v>10372937</v>
          </cell>
        </row>
        <row r="830">
          <cell r="A830">
            <v>10372946</v>
          </cell>
        </row>
        <row r="831">
          <cell r="A831">
            <v>10372967</v>
          </cell>
        </row>
        <row r="832">
          <cell r="A832">
            <v>10372993</v>
          </cell>
        </row>
        <row r="833">
          <cell r="A833">
            <v>10373016</v>
          </cell>
        </row>
        <row r="834">
          <cell r="A834">
            <v>10373030</v>
          </cell>
        </row>
        <row r="835">
          <cell r="A835">
            <v>10373086</v>
          </cell>
        </row>
        <row r="836">
          <cell r="A836">
            <v>10373097</v>
          </cell>
        </row>
        <row r="837">
          <cell r="A837">
            <v>10373114</v>
          </cell>
        </row>
        <row r="838">
          <cell r="A838">
            <v>10373136</v>
          </cell>
        </row>
        <row r="839">
          <cell r="A839">
            <v>10373149</v>
          </cell>
        </row>
        <row r="840">
          <cell r="A840">
            <v>10373151</v>
          </cell>
        </row>
        <row r="841">
          <cell r="A841">
            <v>10373159</v>
          </cell>
        </row>
        <row r="842">
          <cell r="A842">
            <v>10373181</v>
          </cell>
        </row>
        <row r="843">
          <cell r="A843">
            <v>10373207</v>
          </cell>
        </row>
        <row r="844">
          <cell r="A844">
            <v>10373319</v>
          </cell>
        </row>
        <row r="845">
          <cell r="A845">
            <v>10373327</v>
          </cell>
        </row>
        <row r="846">
          <cell r="A846">
            <v>10373388</v>
          </cell>
        </row>
        <row r="847">
          <cell r="A847">
            <v>10373391</v>
          </cell>
        </row>
        <row r="848">
          <cell r="A848">
            <v>10373411</v>
          </cell>
        </row>
        <row r="849">
          <cell r="A849">
            <v>10373424</v>
          </cell>
        </row>
        <row r="850">
          <cell r="A850">
            <v>10373438</v>
          </cell>
        </row>
        <row r="851">
          <cell r="A851">
            <v>10373496</v>
          </cell>
        </row>
        <row r="852">
          <cell r="A852">
            <v>10373497</v>
          </cell>
        </row>
        <row r="853">
          <cell r="A853">
            <v>10373498</v>
          </cell>
        </row>
        <row r="854">
          <cell r="A854">
            <v>10373501</v>
          </cell>
        </row>
        <row r="855">
          <cell r="A855">
            <v>10373508</v>
          </cell>
        </row>
        <row r="856">
          <cell r="A856">
            <v>10373531</v>
          </cell>
        </row>
        <row r="857">
          <cell r="A857">
            <v>10373551</v>
          </cell>
        </row>
        <row r="858">
          <cell r="A858">
            <v>10373673</v>
          </cell>
        </row>
        <row r="859">
          <cell r="A859">
            <v>10373696</v>
          </cell>
        </row>
        <row r="860">
          <cell r="A860">
            <v>10373704</v>
          </cell>
        </row>
        <row r="861">
          <cell r="A861">
            <v>10373710</v>
          </cell>
        </row>
        <row r="862">
          <cell r="A862">
            <v>10373757</v>
          </cell>
        </row>
        <row r="863">
          <cell r="A863">
            <v>10373766</v>
          </cell>
        </row>
        <row r="864">
          <cell r="A864">
            <v>10373781</v>
          </cell>
        </row>
        <row r="865">
          <cell r="A865">
            <v>10373798</v>
          </cell>
        </row>
        <row r="866">
          <cell r="A866">
            <v>10373818</v>
          </cell>
        </row>
        <row r="867">
          <cell r="A867">
            <v>10373860</v>
          </cell>
        </row>
        <row r="868">
          <cell r="A868">
            <v>10373865</v>
          </cell>
        </row>
        <row r="869">
          <cell r="A869">
            <v>10373883</v>
          </cell>
        </row>
        <row r="870">
          <cell r="A870">
            <v>10373898</v>
          </cell>
        </row>
        <row r="871">
          <cell r="A871">
            <v>10373910</v>
          </cell>
        </row>
        <row r="872">
          <cell r="A872">
            <v>10373961</v>
          </cell>
        </row>
        <row r="873">
          <cell r="A873">
            <v>10373975</v>
          </cell>
        </row>
        <row r="874">
          <cell r="A874">
            <v>10374103</v>
          </cell>
        </row>
        <row r="875">
          <cell r="A875">
            <v>10374134</v>
          </cell>
        </row>
        <row r="876">
          <cell r="A876">
            <v>10374139</v>
          </cell>
        </row>
        <row r="877">
          <cell r="A877">
            <v>10374146</v>
          </cell>
        </row>
        <row r="878">
          <cell r="A878">
            <v>10374150</v>
          </cell>
        </row>
        <row r="879">
          <cell r="A879">
            <v>10374183</v>
          </cell>
        </row>
        <row r="880">
          <cell r="A880">
            <v>10374208</v>
          </cell>
        </row>
        <row r="881">
          <cell r="A881">
            <v>10374225</v>
          </cell>
        </row>
        <row r="882">
          <cell r="A882">
            <v>10374236</v>
          </cell>
        </row>
        <row r="883">
          <cell r="A883">
            <v>10374279</v>
          </cell>
        </row>
        <row r="884">
          <cell r="A884">
            <v>10374300</v>
          </cell>
        </row>
        <row r="885">
          <cell r="A885">
            <v>10374308</v>
          </cell>
        </row>
        <row r="886">
          <cell r="A886">
            <v>10374330</v>
          </cell>
        </row>
        <row r="887">
          <cell r="A887">
            <v>10374340</v>
          </cell>
        </row>
        <row r="888">
          <cell r="A888">
            <v>10374346</v>
          </cell>
        </row>
        <row r="889">
          <cell r="A889">
            <v>10374412</v>
          </cell>
        </row>
        <row r="890">
          <cell r="A890">
            <v>10374435</v>
          </cell>
        </row>
        <row r="891">
          <cell r="A891">
            <v>10374457</v>
          </cell>
        </row>
        <row r="892">
          <cell r="A892">
            <v>10374461</v>
          </cell>
        </row>
        <row r="893">
          <cell r="A893">
            <v>10374500</v>
          </cell>
        </row>
        <row r="894">
          <cell r="A894">
            <v>10374517</v>
          </cell>
        </row>
        <row r="895">
          <cell r="A895">
            <v>10374541</v>
          </cell>
        </row>
        <row r="896">
          <cell r="A896">
            <v>10374548</v>
          </cell>
        </row>
        <row r="897">
          <cell r="A897">
            <v>10374562</v>
          </cell>
        </row>
        <row r="898">
          <cell r="A898">
            <v>10374569</v>
          </cell>
        </row>
        <row r="899">
          <cell r="A899">
            <v>10374572</v>
          </cell>
        </row>
        <row r="900">
          <cell r="A900">
            <v>10374573</v>
          </cell>
        </row>
        <row r="901">
          <cell r="A901">
            <v>10374583</v>
          </cell>
        </row>
        <row r="902">
          <cell r="A902">
            <v>10374600</v>
          </cell>
        </row>
        <row r="903">
          <cell r="A903">
            <v>10374741</v>
          </cell>
        </row>
        <row r="904">
          <cell r="A904">
            <v>10374748</v>
          </cell>
        </row>
        <row r="905">
          <cell r="A905">
            <v>10374779</v>
          </cell>
        </row>
        <row r="906">
          <cell r="A906">
            <v>10374783</v>
          </cell>
        </row>
        <row r="907">
          <cell r="A907">
            <v>10374822</v>
          </cell>
        </row>
        <row r="908">
          <cell r="A908">
            <v>10374830</v>
          </cell>
        </row>
        <row r="909">
          <cell r="A909">
            <v>10374845</v>
          </cell>
        </row>
        <row r="910">
          <cell r="A910">
            <v>10374862</v>
          </cell>
        </row>
        <row r="911">
          <cell r="A911">
            <v>10374897</v>
          </cell>
        </row>
        <row r="912">
          <cell r="A912">
            <v>10374911</v>
          </cell>
        </row>
        <row r="913">
          <cell r="A913">
            <v>10374922</v>
          </cell>
        </row>
        <row r="914">
          <cell r="A914">
            <v>10374925</v>
          </cell>
        </row>
        <row r="915">
          <cell r="A915">
            <v>10374927</v>
          </cell>
        </row>
        <row r="916">
          <cell r="A916">
            <v>10374930</v>
          </cell>
        </row>
        <row r="917">
          <cell r="A917">
            <v>10374999</v>
          </cell>
        </row>
        <row r="918">
          <cell r="A918">
            <v>10375014</v>
          </cell>
        </row>
        <row r="919">
          <cell r="A919">
            <v>10375032</v>
          </cell>
        </row>
        <row r="920">
          <cell r="A920">
            <v>10375055</v>
          </cell>
        </row>
        <row r="921">
          <cell r="A921">
            <v>10375058</v>
          </cell>
        </row>
        <row r="922">
          <cell r="A922">
            <v>10375092</v>
          </cell>
        </row>
        <row r="923">
          <cell r="A923">
            <v>10375097</v>
          </cell>
        </row>
        <row r="924">
          <cell r="A924">
            <v>10375122</v>
          </cell>
        </row>
        <row r="925">
          <cell r="A925">
            <v>10375147</v>
          </cell>
        </row>
        <row r="926">
          <cell r="A926">
            <v>10375152</v>
          </cell>
        </row>
        <row r="927">
          <cell r="A927">
            <v>10375159</v>
          </cell>
        </row>
        <row r="928">
          <cell r="A928">
            <v>10375311</v>
          </cell>
        </row>
        <row r="929">
          <cell r="A929">
            <v>10375339</v>
          </cell>
        </row>
        <row r="930">
          <cell r="A930">
            <v>10375351</v>
          </cell>
        </row>
        <row r="931">
          <cell r="A931">
            <v>10375356</v>
          </cell>
        </row>
        <row r="932">
          <cell r="A932">
            <v>10375366</v>
          </cell>
        </row>
        <row r="933">
          <cell r="A933">
            <v>10375373</v>
          </cell>
        </row>
        <row r="934">
          <cell r="A934">
            <v>10375417</v>
          </cell>
        </row>
        <row r="935">
          <cell r="A935">
            <v>10375438</v>
          </cell>
        </row>
        <row r="936">
          <cell r="A936">
            <v>10375452</v>
          </cell>
        </row>
        <row r="937">
          <cell r="A937">
            <v>10375455</v>
          </cell>
        </row>
        <row r="938">
          <cell r="A938">
            <v>10375462</v>
          </cell>
        </row>
        <row r="940">
          <cell r="A940">
            <v>10375465</v>
          </cell>
        </row>
        <row r="941">
          <cell r="A941">
            <v>10375467</v>
          </cell>
        </row>
        <row r="942">
          <cell r="A942">
            <v>10375511</v>
          </cell>
        </row>
        <row r="943">
          <cell r="A943">
            <v>10377357</v>
          </cell>
        </row>
        <row r="944">
          <cell r="A944">
            <v>10399227</v>
          </cell>
        </row>
        <row r="945">
          <cell r="A945">
            <v>10400127</v>
          </cell>
        </row>
        <row r="946">
          <cell r="A946">
            <v>10400128</v>
          </cell>
        </row>
        <row r="947">
          <cell r="A947">
            <v>10400171</v>
          </cell>
        </row>
        <row r="948">
          <cell r="A948">
            <v>10400218</v>
          </cell>
        </row>
        <row r="949">
          <cell r="A949">
            <v>10400227</v>
          </cell>
        </row>
        <row r="950">
          <cell r="A950">
            <v>10400260</v>
          </cell>
        </row>
        <row r="951">
          <cell r="A951">
            <v>10400268</v>
          </cell>
        </row>
        <row r="952">
          <cell r="A952">
            <v>10400383</v>
          </cell>
        </row>
        <row r="953">
          <cell r="A953">
            <v>10400449</v>
          </cell>
        </row>
        <row r="954">
          <cell r="A954">
            <v>10400450</v>
          </cell>
        </row>
        <row r="955">
          <cell r="A955">
            <v>10400640</v>
          </cell>
        </row>
        <row r="956">
          <cell r="A956">
            <v>10400645</v>
          </cell>
        </row>
        <row r="957">
          <cell r="A957">
            <v>10400659</v>
          </cell>
        </row>
        <row r="958">
          <cell r="A958">
            <v>10400660</v>
          </cell>
        </row>
        <row r="959">
          <cell r="A959">
            <v>10400665</v>
          </cell>
        </row>
        <row r="960">
          <cell r="A960">
            <v>10400666</v>
          </cell>
        </row>
        <row r="961">
          <cell r="A961">
            <v>10400689</v>
          </cell>
        </row>
        <row r="962">
          <cell r="A962">
            <v>10400706</v>
          </cell>
        </row>
        <row r="963">
          <cell r="A963">
            <v>10400737</v>
          </cell>
        </row>
        <row r="964">
          <cell r="A964">
            <v>10400759</v>
          </cell>
        </row>
        <row r="965">
          <cell r="A965">
            <v>10400787</v>
          </cell>
        </row>
        <row r="966">
          <cell r="A966">
            <v>10400797</v>
          </cell>
        </row>
        <row r="967">
          <cell r="A967">
            <v>10400805</v>
          </cell>
        </row>
        <row r="968">
          <cell r="A968">
            <v>10400822</v>
          </cell>
        </row>
        <row r="969">
          <cell r="A969">
            <v>10400850</v>
          </cell>
        </row>
        <row r="970">
          <cell r="A970">
            <v>10400884</v>
          </cell>
        </row>
        <row r="971">
          <cell r="A971">
            <v>10400931</v>
          </cell>
        </row>
        <row r="972">
          <cell r="A972">
            <v>10400952</v>
          </cell>
        </row>
        <row r="973">
          <cell r="A973">
            <v>10400979</v>
          </cell>
        </row>
        <row r="974">
          <cell r="A974">
            <v>10401011</v>
          </cell>
        </row>
        <row r="975">
          <cell r="A975">
            <v>10401029</v>
          </cell>
        </row>
        <row r="976">
          <cell r="A976">
            <v>10401055</v>
          </cell>
        </row>
        <row r="977">
          <cell r="A977">
            <v>10401146</v>
          </cell>
        </row>
        <row r="978">
          <cell r="A978">
            <v>10401154</v>
          </cell>
        </row>
        <row r="979">
          <cell r="A979">
            <v>10401173</v>
          </cell>
        </row>
        <row r="980">
          <cell r="A980">
            <v>10401294</v>
          </cell>
        </row>
        <row r="981">
          <cell r="A981">
            <v>10401322</v>
          </cell>
        </row>
        <row r="982">
          <cell r="A982">
            <v>10401431</v>
          </cell>
        </row>
        <row r="983">
          <cell r="A983">
            <v>10401432</v>
          </cell>
        </row>
        <row r="984">
          <cell r="A984">
            <v>10401476</v>
          </cell>
        </row>
        <row r="985">
          <cell r="A985">
            <v>10401484</v>
          </cell>
        </row>
        <row r="986">
          <cell r="A986">
            <v>10401544</v>
          </cell>
        </row>
        <row r="987">
          <cell r="A987">
            <v>10401552</v>
          </cell>
        </row>
        <row r="988">
          <cell r="A988">
            <v>10401571</v>
          </cell>
        </row>
        <row r="989">
          <cell r="A989">
            <v>10401672</v>
          </cell>
        </row>
        <row r="990">
          <cell r="A990">
            <v>10401728</v>
          </cell>
        </row>
        <row r="991">
          <cell r="A991">
            <v>10401746</v>
          </cell>
        </row>
        <row r="992">
          <cell r="A992">
            <v>10401785</v>
          </cell>
        </row>
        <row r="993">
          <cell r="A993">
            <v>10401789</v>
          </cell>
        </row>
        <row r="994">
          <cell r="A994">
            <v>10401816</v>
          </cell>
        </row>
        <row r="995">
          <cell r="A995">
            <v>10401923</v>
          </cell>
        </row>
        <row r="996">
          <cell r="A996">
            <v>10401946</v>
          </cell>
        </row>
        <row r="997">
          <cell r="A997">
            <v>10401987</v>
          </cell>
        </row>
        <row r="1000">
          <cell r="A1000">
            <v>10402005</v>
          </cell>
        </row>
        <row r="1001">
          <cell r="A1001">
            <v>10402010</v>
          </cell>
        </row>
        <row r="1002">
          <cell r="A1002">
            <v>10402067</v>
          </cell>
        </row>
        <row r="1003">
          <cell r="A1003">
            <v>10402086</v>
          </cell>
        </row>
        <row r="1004">
          <cell r="A1004">
            <v>10402097</v>
          </cell>
        </row>
        <row r="1005">
          <cell r="A1005">
            <v>10402137</v>
          </cell>
        </row>
        <row r="1006">
          <cell r="A1006">
            <v>10402156</v>
          </cell>
        </row>
        <row r="1007">
          <cell r="A1007">
            <v>10402191</v>
          </cell>
        </row>
        <row r="1008">
          <cell r="A1008">
            <v>10402249</v>
          </cell>
        </row>
        <row r="1009">
          <cell r="A1009">
            <v>10402257</v>
          </cell>
        </row>
        <row r="1010">
          <cell r="A1010">
            <v>10402284</v>
          </cell>
        </row>
        <row r="1011">
          <cell r="A1011">
            <v>10402286</v>
          </cell>
        </row>
        <row r="1012">
          <cell r="A1012">
            <v>10402313</v>
          </cell>
        </row>
        <row r="1013">
          <cell r="A1013">
            <v>10402339</v>
          </cell>
        </row>
        <row r="1014">
          <cell r="A1014">
            <v>10402387</v>
          </cell>
        </row>
        <row r="1015">
          <cell r="A1015">
            <v>10402438</v>
          </cell>
        </row>
        <row r="1016">
          <cell r="A1016">
            <v>10402552</v>
          </cell>
        </row>
        <row r="1017">
          <cell r="A1017">
            <v>10402584</v>
          </cell>
        </row>
        <row r="1018">
          <cell r="A1018">
            <v>10402631</v>
          </cell>
        </row>
        <row r="1019">
          <cell r="A1019">
            <v>10402726</v>
          </cell>
        </row>
        <row r="1020">
          <cell r="A1020">
            <v>10402729</v>
          </cell>
        </row>
        <row r="1021">
          <cell r="A1021">
            <v>10402734</v>
          </cell>
        </row>
        <row r="1022">
          <cell r="A1022">
            <v>10402735</v>
          </cell>
        </row>
        <row r="1023">
          <cell r="A1023">
            <v>10402767</v>
          </cell>
        </row>
        <row r="1024">
          <cell r="A1024">
            <v>10402829</v>
          </cell>
        </row>
        <row r="1025">
          <cell r="A1025">
            <v>10402830</v>
          </cell>
        </row>
        <row r="1026">
          <cell r="A1026">
            <v>10402867</v>
          </cell>
        </row>
        <row r="1027">
          <cell r="A1027">
            <v>10402916</v>
          </cell>
        </row>
        <row r="1028">
          <cell r="A1028">
            <v>10402934</v>
          </cell>
        </row>
        <row r="1029">
          <cell r="A1029">
            <v>10403047</v>
          </cell>
        </row>
        <row r="1030">
          <cell r="A1030">
            <v>10403067</v>
          </cell>
        </row>
        <row r="1031">
          <cell r="A1031">
            <v>10403069</v>
          </cell>
        </row>
        <row r="1032">
          <cell r="A1032">
            <v>10403082</v>
          </cell>
        </row>
        <row r="1033">
          <cell r="A1033">
            <v>10403119</v>
          </cell>
        </row>
        <row r="1034">
          <cell r="A1034">
            <v>10403135</v>
          </cell>
        </row>
        <row r="1035">
          <cell r="A1035">
            <v>10403189</v>
          </cell>
        </row>
        <row r="1037">
          <cell r="A1037">
            <v>10403225</v>
          </cell>
        </row>
        <row r="1038">
          <cell r="A1038">
            <v>10403293</v>
          </cell>
        </row>
        <row r="1039">
          <cell r="A1039">
            <v>10403324</v>
          </cell>
        </row>
        <row r="1041">
          <cell r="A1041">
            <v>10403375</v>
          </cell>
        </row>
        <row r="1042">
          <cell r="A1042">
            <v>10403446</v>
          </cell>
        </row>
        <row r="1043">
          <cell r="A1043">
            <v>10403450</v>
          </cell>
        </row>
        <row r="1044">
          <cell r="A1044">
            <v>10403488</v>
          </cell>
        </row>
        <row r="1045">
          <cell r="A1045">
            <v>10403539</v>
          </cell>
        </row>
        <row r="1046">
          <cell r="A1046">
            <v>10403615</v>
          </cell>
        </row>
        <row r="1047">
          <cell r="A1047">
            <v>10403658</v>
          </cell>
        </row>
        <row r="1048">
          <cell r="A1048">
            <v>10403664</v>
          </cell>
        </row>
        <row r="1049">
          <cell r="A1049">
            <v>10403730</v>
          </cell>
        </row>
        <row r="1050">
          <cell r="A1050">
            <v>10403737</v>
          </cell>
        </row>
        <row r="1051">
          <cell r="A1051">
            <v>10403780</v>
          </cell>
        </row>
        <row r="1052">
          <cell r="A1052">
            <v>10403824</v>
          </cell>
        </row>
        <row r="1053">
          <cell r="A1053">
            <v>10403888</v>
          </cell>
        </row>
        <row r="1054">
          <cell r="A1054">
            <v>10404057</v>
          </cell>
        </row>
        <row r="1055">
          <cell r="A1055">
            <v>10404059</v>
          </cell>
        </row>
        <row r="1056">
          <cell r="A1056">
            <v>10404152</v>
          </cell>
        </row>
        <row r="1057">
          <cell r="A1057">
            <v>10404175</v>
          </cell>
        </row>
        <row r="1058">
          <cell r="A1058">
            <v>10404195</v>
          </cell>
        </row>
        <row r="1059">
          <cell r="A1059">
            <v>10404295</v>
          </cell>
        </row>
        <row r="1060">
          <cell r="A1060">
            <v>10404384</v>
          </cell>
        </row>
        <row r="1061">
          <cell r="A1061">
            <v>10404404</v>
          </cell>
        </row>
        <row r="1062">
          <cell r="A1062">
            <v>10404479</v>
          </cell>
        </row>
        <row r="1063">
          <cell r="A1063">
            <v>10404498</v>
          </cell>
        </row>
        <row r="1064">
          <cell r="A1064">
            <v>10404527</v>
          </cell>
        </row>
        <row r="1065">
          <cell r="A1065">
            <v>10404563</v>
          </cell>
        </row>
        <row r="1066">
          <cell r="A1066">
            <v>10404590</v>
          </cell>
        </row>
        <row r="1067">
          <cell r="A1067">
            <v>10404609</v>
          </cell>
        </row>
        <row r="1068">
          <cell r="A1068">
            <v>10404662</v>
          </cell>
        </row>
        <row r="1069">
          <cell r="A1069">
            <v>10404736</v>
          </cell>
        </row>
        <row r="1070">
          <cell r="A1070">
            <v>10404737</v>
          </cell>
        </row>
        <row r="1071">
          <cell r="A1071">
            <v>10404831</v>
          </cell>
        </row>
        <row r="1072">
          <cell r="A1072">
            <v>10404861</v>
          </cell>
        </row>
        <row r="1073">
          <cell r="A1073">
            <v>10404863</v>
          </cell>
        </row>
        <row r="1074">
          <cell r="A1074">
            <v>10404907</v>
          </cell>
        </row>
        <row r="1075">
          <cell r="A1075">
            <v>10404920</v>
          </cell>
        </row>
        <row r="1076">
          <cell r="A1076">
            <v>10404931</v>
          </cell>
        </row>
        <row r="1077">
          <cell r="A1077">
            <v>10404981</v>
          </cell>
        </row>
        <row r="1078">
          <cell r="A1078">
            <v>10404994</v>
          </cell>
        </row>
        <row r="1079">
          <cell r="A1079">
            <v>10405141</v>
          </cell>
        </row>
        <row r="1080">
          <cell r="A1080">
            <v>10405150</v>
          </cell>
        </row>
        <row r="1081">
          <cell r="A1081">
            <v>10405177</v>
          </cell>
        </row>
        <row r="1082">
          <cell r="A1082">
            <v>10405190</v>
          </cell>
        </row>
        <row r="1083">
          <cell r="A1083">
            <v>10405409</v>
          </cell>
        </row>
        <row r="1084">
          <cell r="A1084">
            <v>10405617</v>
          </cell>
        </row>
        <row r="1085">
          <cell r="A1085">
            <v>10405700</v>
          </cell>
        </row>
        <row r="1086">
          <cell r="A1086">
            <v>10405819</v>
          </cell>
        </row>
        <row r="1087">
          <cell r="A1087">
            <v>10405821</v>
          </cell>
        </row>
        <row r="1088">
          <cell r="A1088">
            <v>10405828</v>
          </cell>
        </row>
        <row r="1089">
          <cell r="A1089">
            <v>10405916</v>
          </cell>
        </row>
        <row r="1090">
          <cell r="A1090">
            <v>10406037</v>
          </cell>
        </row>
        <row r="1091">
          <cell r="A1091">
            <v>10406075</v>
          </cell>
        </row>
        <row r="1092">
          <cell r="A1092">
            <v>10406231</v>
          </cell>
        </row>
        <row r="1093">
          <cell r="A1093">
            <v>10406311</v>
          </cell>
        </row>
        <row r="1094">
          <cell r="A1094">
            <v>10406372</v>
          </cell>
        </row>
        <row r="1095">
          <cell r="A1095">
            <v>10406379</v>
          </cell>
        </row>
        <row r="1096">
          <cell r="A1096">
            <v>10406387</v>
          </cell>
        </row>
        <row r="1097">
          <cell r="A1097">
            <v>10406417</v>
          </cell>
        </row>
        <row r="1098">
          <cell r="A1098">
            <v>10406481</v>
          </cell>
        </row>
        <row r="1100">
          <cell r="A1100">
            <v>10406484</v>
          </cell>
        </row>
        <row r="1101">
          <cell r="A1101">
            <v>10406702</v>
          </cell>
        </row>
        <row r="1102">
          <cell r="A1102">
            <v>10406724</v>
          </cell>
        </row>
        <row r="1103">
          <cell r="A1103">
            <v>10406742</v>
          </cell>
        </row>
        <row r="1104">
          <cell r="A1104">
            <v>10406780</v>
          </cell>
        </row>
        <row r="1105">
          <cell r="A1105">
            <v>10406807</v>
          </cell>
        </row>
        <row r="1106">
          <cell r="A1106">
            <v>10406817</v>
          </cell>
        </row>
        <row r="1107">
          <cell r="A1107">
            <v>10406870</v>
          </cell>
        </row>
        <row r="1108">
          <cell r="A1108">
            <v>10406874</v>
          </cell>
        </row>
        <row r="1109">
          <cell r="A1109">
            <v>10406884</v>
          </cell>
        </row>
        <row r="1110">
          <cell r="A1110">
            <v>10407059</v>
          </cell>
        </row>
        <row r="1111">
          <cell r="A1111">
            <v>10407061</v>
          </cell>
        </row>
        <row r="1112">
          <cell r="A1112">
            <v>10407125</v>
          </cell>
        </row>
        <row r="1113">
          <cell r="A1113">
            <v>10407126</v>
          </cell>
        </row>
        <row r="1114">
          <cell r="A1114">
            <v>10407385</v>
          </cell>
        </row>
        <row r="1115">
          <cell r="A1115">
            <v>10407431</v>
          </cell>
        </row>
        <row r="1116">
          <cell r="A1116">
            <v>10407434</v>
          </cell>
        </row>
        <row r="1117">
          <cell r="A1117">
            <v>10407438</v>
          </cell>
        </row>
        <row r="1118">
          <cell r="A1118">
            <v>10407464</v>
          </cell>
        </row>
        <row r="1119">
          <cell r="A1119">
            <v>10407642</v>
          </cell>
        </row>
        <row r="1120">
          <cell r="A1120">
            <v>10407651</v>
          </cell>
        </row>
        <row r="1121">
          <cell r="A1121">
            <v>10407666</v>
          </cell>
        </row>
        <row r="1122">
          <cell r="A1122">
            <v>10407688</v>
          </cell>
        </row>
        <row r="1124">
          <cell r="A1124">
            <v>10407897</v>
          </cell>
        </row>
        <row r="1125">
          <cell r="A1125">
            <v>10407910</v>
          </cell>
        </row>
        <row r="1126">
          <cell r="A1126">
            <v>10407911</v>
          </cell>
        </row>
        <row r="1127">
          <cell r="A1127">
            <v>10407914</v>
          </cell>
        </row>
        <row r="1128">
          <cell r="A1128">
            <v>10407950</v>
          </cell>
        </row>
        <row r="1129">
          <cell r="A1129">
            <v>10407954</v>
          </cell>
        </row>
        <row r="1130">
          <cell r="A1130">
            <v>10407983</v>
          </cell>
        </row>
        <row r="1131">
          <cell r="A1131">
            <v>10407986</v>
          </cell>
        </row>
        <row r="1132">
          <cell r="A1132">
            <v>10408238</v>
          </cell>
        </row>
        <row r="1133">
          <cell r="A1133">
            <v>10408270</v>
          </cell>
        </row>
        <row r="1134">
          <cell r="A1134">
            <v>10408482</v>
          </cell>
        </row>
        <row r="1135">
          <cell r="A1135">
            <v>10408499</v>
          </cell>
        </row>
        <row r="1136">
          <cell r="A1136">
            <v>10408506</v>
          </cell>
        </row>
        <row r="1137">
          <cell r="A1137">
            <v>10408539</v>
          </cell>
        </row>
        <row r="1138">
          <cell r="A1138">
            <v>10408575</v>
          </cell>
        </row>
        <row r="1139">
          <cell r="A1139">
            <v>10408576</v>
          </cell>
        </row>
        <row r="1140">
          <cell r="A1140">
            <v>10408587</v>
          </cell>
        </row>
        <row r="1141">
          <cell r="A1141">
            <v>10408594</v>
          </cell>
        </row>
        <row r="1142">
          <cell r="A1142">
            <v>10408604</v>
          </cell>
        </row>
        <row r="1143">
          <cell r="A1143">
            <v>10408752</v>
          </cell>
        </row>
        <row r="1144">
          <cell r="A1144">
            <v>10408759</v>
          </cell>
        </row>
        <row r="1145">
          <cell r="A1145">
            <v>10408784</v>
          </cell>
        </row>
        <row r="1146">
          <cell r="A1146">
            <v>10408835</v>
          </cell>
        </row>
        <row r="1147">
          <cell r="A1147">
            <v>10408840</v>
          </cell>
        </row>
        <row r="1148">
          <cell r="A1148">
            <v>10408841</v>
          </cell>
        </row>
        <row r="1149">
          <cell r="A1149">
            <v>10408851</v>
          </cell>
        </row>
        <row r="1150">
          <cell r="A1150">
            <v>10408856</v>
          </cell>
        </row>
        <row r="1151">
          <cell r="A1151">
            <v>10408862</v>
          </cell>
        </row>
        <row r="1152">
          <cell r="A1152">
            <v>10408867</v>
          </cell>
        </row>
        <row r="1153">
          <cell r="A1153">
            <v>10408873</v>
          </cell>
        </row>
        <row r="1155">
          <cell r="A1155">
            <v>10409074</v>
          </cell>
        </row>
        <row r="1156">
          <cell r="A1156">
            <v>10409112</v>
          </cell>
        </row>
        <row r="1157">
          <cell r="A1157">
            <v>10409127</v>
          </cell>
        </row>
        <row r="1158">
          <cell r="A1158">
            <v>10409219</v>
          </cell>
        </row>
        <row r="1159">
          <cell r="A1159">
            <v>10409337</v>
          </cell>
        </row>
        <row r="1160">
          <cell r="A1160">
            <v>10409378</v>
          </cell>
        </row>
        <row r="1161">
          <cell r="A1161">
            <v>10409388</v>
          </cell>
        </row>
        <row r="1162">
          <cell r="A1162">
            <v>10409389</v>
          </cell>
        </row>
        <row r="1163">
          <cell r="A1163">
            <v>10409427</v>
          </cell>
        </row>
        <row r="1164">
          <cell r="A1164">
            <v>10409538</v>
          </cell>
        </row>
        <row r="1165">
          <cell r="A1165">
            <v>10409539</v>
          </cell>
        </row>
        <row r="1166">
          <cell r="A1166">
            <v>10409604</v>
          </cell>
        </row>
        <row r="1167">
          <cell r="A1167">
            <v>10409679</v>
          </cell>
        </row>
        <row r="1168">
          <cell r="A1168">
            <v>10409725</v>
          </cell>
        </row>
        <row r="1169">
          <cell r="A1169">
            <v>10409740</v>
          </cell>
        </row>
        <row r="1170">
          <cell r="A1170">
            <v>10409743</v>
          </cell>
        </row>
        <row r="1171">
          <cell r="A1171">
            <v>10410065</v>
          </cell>
        </row>
        <row r="1172">
          <cell r="A1172">
            <v>10410098</v>
          </cell>
        </row>
        <row r="1173">
          <cell r="A1173">
            <v>10410121</v>
          </cell>
        </row>
        <row r="1174">
          <cell r="A1174">
            <v>10410199</v>
          </cell>
        </row>
        <row r="1175">
          <cell r="A1175">
            <v>10410265</v>
          </cell>
        </row>
        <row r="1176">
          <cell r="A1176">
            <v>10410300</v>
          </cell>
        </row>
        <row r="1177">
          <cell r="A1177">
            <v>10410464</v>
          </cell>
        </row>
        <row r="1178">
          <cell r="A1178">
            <v>10410468</v>
          </cell>
        </row>
        <row r="1179">
          <cell r="A1179">
            <v>10410476</v>
          </cell>
        </row>
        <row r="1180">
          <cell r="A1180">
            <v>10410533</v>
          </cell>
        </row>
        <row r="1182">
          <cell r="A1182">
            <v>10410548</v>
          </cell>
        </row>
        <row r="1183">
          <cell r="A1183">
            <v>10410570</v>
          </cell>
        </row>
        <row r="1184">
          <cell r="A1184">
            <v>10410574</v>
          </cell>
        </row>
        <row r="1185">
          <cell r="A1185">
            <v>10410592</v>
          </cell>
        </row>
        <row r="1186">
          <cell r="A1186">
            <v>10410604</v>
          </cell>
        </row>
        <row r="1187">
          <cell r="A1187">
            <v>10410628</v>
          </cell>
        </row>
        <row r="1188">
          <cell r="A1188">
            <v>10410644</v>
          </cell>
        </row>
        <row r="1189">
          <cell r="A1189">
            <v>10410690</v>
          </cell>
        </row>
        <row r="1190">
          <cell r="A1190">
            <v>10410696</v>
          </cell>
        </row>
        <row r="1191">
          <cell r="A1191">
            <v>10410714</v>
          </cell>
        </row>
        <row r="1192">
          <cell r="A1192">
            <v>10410734</v>
          </cell>
        </row>
        <row r="1193">
          <cell r="A1193">
            <v>10410735</v>
          </cell>
        </row>
        <row r="1194">
          <cell r="A1194">
            <v>10410759</v>
          </cell>
        </row>
        <row r="1195">
          <cell r="A1195">
            <v>10410788</v>
          </cell>
        </row>
        <row r="1196">
          <cell r="A1196">
            <v>10410829</v>
          </cell>
        </row>
        <row r="1197">
          <cell r="A1197">
            <v>10410856</v>
          </cell>
        </row>
        <row r="1198">
          <cell r="A1198">
            <v>10411088</v>
          </cell>
        </row>
        <row r="1199">
          <cell r="A1199">
            <v>10411099</v>
          </cell>
        </row>
        <row r="1200">
          <cell r="A1200">
            <v>10411139</v>
          </cell>
        </row>
        <row r="1201">
          <cell r="A1201">
            <v>10411168</v>
          </cell>
        </row>
        <row r="1202">
          <cell r="A1202">
            <v>10411191</v>
          </cell>
        </row>
        <row r="1203">
          <cell r="A1203">
            <v>10411208</v>
          </cell>
        </row>
        <row r="1204">
          <cell r="A1204">
            <v>10411226</v>
          </cell>
        </row>
        <row r="1205">
          <cell r="A1205">
            <v>10411259</v>
          </cell>
        </row>
        <row r="1206">
          <cell r="A1206">
            <v>10411275</v>
          </cell>
        </row>
        <row r="1207">
          <cell r="A1207">
            <v>10411326</v>
          </cell>
        </row>
        <row r="1208">
          <cell r="A1208">
            <v>10411350</v>
          </cell>
        </row>
        <row r="1209">
          <cell r="A1209">
            <v>10411601</v>
          </cell>
        </row>
        <row r="1210">
          <cell r="A1210">
            <v>10411604</v>
          </cell>
        </row>
        <row r="1211">
          <cell r="A1211">
            <v>10411608</v>
          </cell>
        </row>
        <row r="1212">
          <cell r="A1212">
            <v>10411614</v>
          </cell>
        </row>
        <row r="1213">
          <cell r="A1213">
            <v>10411618</v>
          </cell>
        </row>
        <row r="1214">
          <cell r="A1214">
            <v>10411648</v>
          </cell>
        </row>
        <row r="1215">
          <cell r="A1215">
            <v>10411736</v>
          </cell>
        </row>
        <row r="1216">
          <cell r="A1216">
            <v>10411742</v>
          </cell>
        </row>
        <row r="1217">
          <cell r="A1217">
            <v>10411744</v>
          </cell>
        </row>
        <row r="1218">
          <cell r="A1218">
            <v>10411840</v>
          </cell>
        </row>
        <row r="1219">
          <cell r="A1219">
            <v>10411844</v>
          </cell>
        </row>
        <row r="1220">
          <cell r="A1220">
            <v>10411851</v>
          </cell>
        </row>
        <row r="1221">
          <cell r="A1221">
            <v>10411854</v>
          </cell>
        </row>
        <row r="1222">
          <cell r="A1222">
            <v>10412204</v>
          </cell>
        </row>
        <row r="1223">
          <cell r="A1223">
            <v>10412224</v>
          </cell>
        </row>
        <row r="1224">
          <cell r="A1224">
            <v>10412270</v>
          </cell>
        </row>
        <row r="1225">
          <cell r="A1225">
            <v>10412292</v>
          </cell>
        </row>
        <row r="1226">
          <cell r="A1226">
            <v>10412313</v>
          </cell>
        </row>
        <row r="1227">
          <cell r="A1227">
            <v>10412323</v>
          </cell>
        </row>
        <row r="1228">
          <cell r="A1228">
            <v>10412377</v>
          </cell>
        </row>
        <row r="1229">
          <cell r="A1229">
            <v>10412381</v>
          </cell>
        </row>
        <row r="1230">
          <cell r="A1230">
            <v>10412455</v>
          </cell>
        </row>
        <row r="1231">
          <cell r="A1231">
            <v>10412480</v>
          </cell>
        </row>
        <row r="1232">
          <cell r="A1232">
            <v>10412693</v>
          </cell>
        </row>
        <row r="1233">
          <cell r="A1233">
            <v>10412724</v>
          </cell>
        </row>
        <row r="1234">
          <cell r="A1234">
            <v>10412729</v>
          </cell>
        </row>
        <row r="1235">
          <cell r="A1235">
            <v>10412738</v>
          </cell>
        </row>
        <row r="1236">
          <cell r="A1236">
            <v>10412762</v>
          </cell>
        </row>
        <row r="1237">
          <cell r="A1237">
            <v>10412782</v>
          </cell>
        </row>
        <row r="1238">
          <cell r="A1238">
            <v>10412798</v>
          </cell>
        </row>
        <row r="1239">
          <cell r="A1239">
            <v>10412799</v>
          </cell>
        </row>
        <row r="1240">
          <cell r="A1240">
            <v>10412815</v>
          </cell>
        </row>
        <row r="1241">
          <cell r="A1241">
            <v>10412816</v>
          </cell>
        </row>
        <row r="1242">
          <cell r="A1242">
            <v>10412858</v>
          </cell>
        </row>
        <row r="1243">
          <cell r="A1243">
            <v>10412950</v>
          </cell>
        </row>
        <row r="1244">
          <cell r="A1244">
            <v>10413000</v>
          </cell>
        </row>
        <row r="1245">
          <cell r="A1245">
            <v>10413007</v>
          </cell>
        </row>
        <row r="1246">
          <cell r="A1246">
            <v>10413059</v>
          </cell>
        </row>
        <row r="1247">
          <cell r="A1247">
            <v>10413090</v>
          </cell>
        </row>
        <row r="1248">
          <cell r="A1248">
            <v>10413343</v>
          </cell>
        </row>
        <row r="1249">
          <cell r="A1249">
            <v>10413374</v>
          </cell>
        </row>
        <row r="1250">
          <cell r="A1250">
            <v>10413504</v>
          </cell>
        </row>
        <row r="1251">
          <cell r="A1251">
            <v>10413544</v>
          </cell>
        </row>
        <row r="1252">
          <cell r="A1252">
            <v>10413567</v>
          </cell>
        </row>
        <row r="1253">
          <cell r="A1253">
            <v>10413632</v>
          </cell>
        </row>
        <row r="1254">
          <cell r="A1254">
            <v>10413647</v>
          </cell>
        </row>
        <row r="1255">
          <cell r="A1255">
            <v>10413673</v>
          </cell>
        </row>
        <row r="1256">
          <cell r="A1256">
            <v>10413817</v>
          </cell>
        </row>
        <row r="1257">
          <cell r="A1257">
            <v>10413893</v>
          </cell>
        </row>
        <row r="1258">
          <cell r="A1258">
            <v>10413922</v>
          </cell>
        </row>
        <row r="1259">
          <cell r="A1259">
            <v>10413935</v>
          </cell>
        </row>
        <row r="1260">
          <cell r="A1260">
            <v>10413954</v>
          </cell>
        </row>
        <row r="1261">
          <cell r="A1261">
            <v>10413961</v>
          </cell>
        </row>
        <row r="1262">
          <cell r="A1262">
            <v>10414013</v>
          </cell>
        </row>
        <row r="1263">
          <cell r="A1263">
            <v>10414045</v>
          </cell>
        </row>
        <row r="1264">
          <cell r="A1264">
            <v>10414047</v>
          </cell>
        </row>
        <row r="1265">
          <cell r="A1265">
            <v>10414064</v>
          </cell>
        </row>
        <row r="1266">
          <cell r="A1266">
            <v>10414091</v>
          </cell>
        </row>
        <row r="1267">
          <cell r="A1267">
            <v>10414126</v>
          </cell>
        </row>
        <row r="1268">
          <cell r="A1268">
            <v>10414170</v>
          </cell>
        </row>
        <row r="1269">
          <cell r="A1269">
            <v>10414207</v>
          </cell>
        </row>
        <row r="1271">
          <cell r="A1271">
            <v>10414213</v>
          </cell>
        </row>
        <row r="1272">
          <cell r="A1272">
            <v>10414219</v>
          </cell>
        </row>
        <row r="1273">
          <cell r="A1273">
            <v>10414224</v>
          </cell>
        </row>
        <row r="1275">
          <cell r="A1275">
            <v>10414234</v>
          </cell>
        </row>
        <row r="1276">
          <cell r="A1276">
            <v>10414238</v>
          </cell>
        </row>
        <row r="1277">
          <cell r="A1277">
            <v>10414241</v>
          </cell>
        </row>
        <row r="1278">
          <cell r="A1278">
            <v>10414494</v>
          </cell>
        </row>
        <row r="1279">
          <cell r="A1279">
            <v>10414525</v>
          </cell>
        </row>
        <row r="1280">
          <cell r="A1280">
            <v>10414526</v>
          </cell>
        </row>
        <row r="1281">
          <cell r="A1281">
            <v>10414588</v>
          </cell>
        </row>
        <row r="1282">
          <cell r="A1282">
            <v>10414640</v>
          </cell>
        </row>
        <row r="1283">
          <cell r="A1283">
            <v>10414786</v>
          </cell>
        </row>
        <row r="1284">
          <cell r="A1284">
            <v>10414799</v>
          </cell>
        </row>
        <row r="1285">
          <cell r="A1285">
            <v>10414958</v>
          </cell>
        </row>
        <row r="1286">
          <cell r="A1286">
            <v>10415054</v>
          </cell>
        </row>
        <row r="1287">
          <cell r="A1287">
            <v>10415106</v>
          </cell>
        </row>
        <row r="1288">
          <cell r="A1288">
            <v>10415114</v>
          </cell>
        </row>
        <row r="1289">
          <cell r="A1289">
            <v>10415151</v>
          </cell>
        </row>
        <row r="1290">
          <cell r="A1290">
            <v>10415224</v>
          </cell>
        </row>
        <row r="1291">
          <cell r="A1291">
            <v>10415255</v>
          </cell>
        </row>
        <row r="1292">
          <cell r="A1292">
            <v>10415318</v>
          </cell>
        </row>
        <row r="1293">
          <cell r="A1293">
            <v>10415326</v>
          </cell>
        </row>
        <row r="1295">
          <cell r="A1295">
            <v>10415354</v>
          </cell>
        </row>
        <row r="1296">
          <cell r="A1296">
            <v>10415550</v>
          </cell>
        </row>
        <row r="1297">
          <cell r="A1297">
            <v>10415593</v>
          </cell>
        </row>
        <row r="1299">
          <cell r="A1299">
            <v>10415604</v>
          </cell>
        </row>
        <row r="1300">
          <cell r="A1300">
            <v>10415616</v>
          </cell>
        </row>
        <row r="1301">
          <cell r="A1301">
            <v>10415660</v>
          </cell>
        </row>
        <row r="1302">
          <cell r="A1302">
            <v>10415728</v>
          </cell>
        </row>
        <row r="1303">
          <cell r="A1303">
            <v>10415747</v>
          </cell>
        </row>
        <row r="1304">
          <cell r="A1304">
            <v>10415783</v>
          </cell>
        </row>
        <row r="1305">
          <cell r="A1305">
            <v>10415794</v>
          </cell>
        </row>
        <row r="1306">
          <cell r="A1306">
            <v>10415800</v>
          </cell>
        </row>
        <row r="1307">
          <cell r="A1307">
            <v>10415830</v>
          </cell>
        </row>
        <row r="1308">
          <cell r="A1308">
            <v>10415853</v>
          </cell>
        </row>
        <row r="1309">
          <cell r="A1309">
            <v>10415879</v>
          </cell>
        </row>
        <row r="1310">
          <cell r="A1310">
            <v>10416061</v>
          </cell>
        </row>
        <row r="1311">
          <cell r="A1311">
            <v>10416062</v>
          </cell>
        </row>
        <row r="1312">
          <cell r="A1312">
            <v>10416112</v>
          </cell>
        </row>
        <row r="1313">
          <cell r="A1313">
            <v>10416171</v>
          </cell>
        </row>
        <row r="1314">
          <cell r="A1314">
            <v>10416174</v>
          </cell>
        </row>
        <row r="1315">
          <cell r="A1315">
            <v>10416205</v>
          </cell>
        </row>
        <row r="1316">
          <cell r="A1316">
            <v>10416224</v>
          </cell>
        </row>
        <row r="1317">
          <cell r="A1317">
            <v>10416227</v>
          </cell>
        </row>
        <row r="1318">
          <cell r="A1318">
            <v>10416244</v>
          </cell>
        </row>
        <row r="1319">
          <cell r="A1319">
            <v>10416257</v>
          </cell>
        </row>
        <row r="1320">
          <cell r="A1320">
            <v>10416268</v>
          </cell>
        </row>
        <row r="1321">
          <cell r="A1321">
            <v>10416271</v>
          </cell>
        </row>
        <row r="1322">
          <cell r="A1322">
            <v>10416372</v>
          </cell>
        </row>
        <row r="1323">
          <cell r="A1323">
            <v>10416387</v>
          </cell>
        </row>
        <row r="1324">
          <cell r="A1324">
            <v>10416452</v>
          </cell>
        </row>
        <row r="1325">
          <cell r="A1325">
            <v>10416454</v>
          </cell>
        </row>
        <row r="1326">
          <cell r="A1326">
            <v>10416458</v>
          </cell>
        </row>
        <row r="1327">
          <cell r="A1327">
            <v>10416702</v>
          </cell>
        </row>
        <row r="1328">
          <cell r="A1328">
            <v>10416716</v>
          </cell>
        </row>
        <row r="1329">
          <cell r="A1329">
            <v>10416719</v>
          </cell>
        </row>
        <row r="1330">
          <cell r="A1330">
            <v>10416722</v>
          </cell>
        </row>
        <row r="1331">
          <cell r="A1331">
            <v>10416728</v>
          </cell>
        </row>
        <row r="1332">
          <cell r="A1332">
            <v>10416900</v>
          </cell>
        </row>
        <row r="1333">
          <cell r="A1333">
            <v>10416923</v>
          </cell>
        </row>
        <row r="1334">
          <cell r="A1334">
            <v>10416931</v>
          </cell>
        </row>
        <row r="1335">
          <cell r="A1335">
            <v>10417226</v>
          </cell>
        </row>
        <row r="1336">
          <cell r="A1336">
            <v>10417318</v>
          </cell>
        </row>
        <row r="1337">
          <cell r="A1337">
            <v>10417378</v>
          </cell>
        </row>
        <row r="1338">
          <cell r="A1338">
            <v>10417389</v>
          </cell>
        </row>
        <row r="1339">
          <cell r="A1339">
            <v>10417433</v>
          </cell>
        </row>
        <row r="1340">
          <cell r="A1340">
            <v>10417531</v>
          </cell>
        </row>
        <row r="1342">
          <cell r="A1342">
            <v>10417566</v>
          </cell>
        </row>
        <row r="1343">
          <cell r="A1343">
            <v>10417589</v>
          </cell>
        </row>
        <row r="1345">
          <cell r="A1345">
            <v>10417778</v>
          </cell>
        </row>
        <row r="1346">
          <cell r="A1346">
            <v>10417847</v>
          </cell>
        </row>
        <row r="1347">
          <cell r="A1347">
            <v>10417893</v>
          </cell>
        </row>
        <row r="1348">
          <cell r="A1348">
            <v>10417917</v>
          </cell>
        </row>
        <row r="1349">
          <cell r="A1349">
            <v>10418256</v>
          </cell>
        </row>
        <row r="1350">
          <cell r="A1350">
            <v>10418266</v>
          </cell>
        </row>
        <row r="1351">
          <cell r="A1351">
            <v>10418289</v>
          </cell>
        </row>
        <row r="1352">
          <cell r="A1352">
            <v>10418305</v>
          </cell>
        </row>
        <row r="1353">
          <cell r="A1353">
            <v>10418334</v>
          </cell>
        </row>
        <row r="1354">
          <cell r="A1354">
            <v>10418337</v>
          </cell>
        </row>
        <row r="1355">
          <cell r="A1355">
            <v>10418339</v>
          </cell>
        </row>
        <row r="1356">
          <cell r="A1356">
            <v>10418353</v>
          </cell>
        </row>
        <row r="1357">
          <cell r="A1357">
            <v>10418371</v>
          </cell>
        </row>
        <row r="1358">
          <cell r="A1358">
            <v>10418377</v>
          </cell>
        </row>
        <row r="1359">
          <cell r="A1359">
            <v>10418388</v>
          </cell>
        </row>
        <row r="1360">
          <cell r="A1360">
            <v>10418451</v>
          </cell>
        </row>
        <row r="1361">
          <cell r="A1361">
            <v>10418453</v>
          </cell>
        </row>
        <row r="1362">
          <cell r="A1362">
            <v>10418455</v>
          </cell>
        </row>
        <row r="1363">
          <cell r="A1363">
            <v>10418491</v>
          </cell>
        </row>
        <row r="1364">
          <cell r="A1364">
            <v>10418549</v>
          </cell>
        </row>
        <row r="1365">
          <cell r="A1365">
            <v>10418555</v>
          </cell>
        </row>
        <row r="1366">
          <cell r="A1366">
            <v>10418656</v>
          </cell>
        </row>
        <row r="1367">
          <cell r="A1367">
            <v>10418718</v>
          </cell>
        </row>
        <row r="1368">
          <cell r="A1368">
            <v>10418750</v>
          </cell>
        </row>
        <row r="1369">
          <cell r="A1369">
            <v>10418829</v>
          </cell>
        </row>
        <row r="1370">
          <cell r="A1370">
            <v>10418832</v>
          </cell>
        </row>
        <row r="1372">
          <cell r="A1372">
            <v>10418872</v>
          </cell>
        </row>
        <row r="1373">
          <cell r="A1373">
            <v>10418874</v>
          </cell>
        </row>
        <row r="1374">
          <cell r="A1374">
            <v>10418902</v>
          </cell>
        </row>
        <row r="1375">
          <cell r="A1375">
            <v>10418931</v>
          </cell>
        </row>
        <row r="1376">
          <cell r="A1376">
            <v>10418976</v>
          </cell>
        </row>
        <row r="1377">
          <cell r="A1377">
            <v>10418981</v>
          </cell>
        </row>
        <row r="1378">
          <cell r="A1378">
            <v>10419039</v>
          </cell>
        </row>
        <row r="1379">
          <cell r="A1379">
            <v>10419064</v>
          </cell>
        </row>
        <row r="1380">
          <cell r="A1380">
            <v>10419075</v>
          </cell>
        </row>
        <row r="1381">
          <cell r="A1381">
            <v>10419078</v>
          </cell>
        </row>
        <row r="1383">
          <cell r="A1383">
            <v>10419167</v>
          </cell>
        </row>
        <row r="1384">
          <cell r="A1384">
            <v>10419170</v>
          </cell>
        </row>
        <row r="1385">
          <cell r="A1385">
            <v>10419289</v>
          </cell>
        </row>
        <row r="1386">
          <cell r="A1386">
            <v>10419292</v>
          </cell>
        </row>
        <row r="1387">
          <cell r="A1387">
            <v>10419313</v>
          </cell>
        </row>
        <row r="1388">
          <cell r="A1388">
            <v>10419345</v>
          </cell>
        </row>
        <row r="1389">
          <cell r="A1389">
            <v>10419347</v>
          </cell>
        </row>
        <row r="1390">
          <cell r="A1390">
            <v>10419370</v>
          </cell>
        </row>
        <row r="1391">
          <cell r="A1391">
            <v>10419390</v>
          </cell>
        </row>
        <row r="1392">
          <cell r="A1392">
            <v>10419445</v>
          </cell>
        </row>
        <row r="1393">
          <cell r="A1393">
            <v>10419466</v>
          </cell>
        </row>
        <row r="1394">
          <cell r="A1394">
            <v>10419585</v>
          </cell>
        </row>
        <row r="1395">
          <cell r="A1395">
            <v>10419613</v>
          </cell>
        </row>
        <row r="1396">
          <cell r="A1396">
            <v>10419616</v>
          </cell>
        </row>
        <row r="1397">
          <cell r="A1397">
            <v>10419647</v>
          </cell>
        </row>
        <row r="1398">
          <cell r="A1398">
            <v>10419692</v>
          </cell>
        </row>
        <row r="1399">
          <cell r="A1399">
            <v>10419717</v>
          </cell>
        </row>
        <row r="1400">
          <cell r="A1400">
            <v>10419765</v>
          </cell>
        </row>
        <row r="1401">
          <cell r="A1401">
            <v>10419777</v>
          </cell>
        </row>
        <row r="1402">
          <cell r="A1402">
            <v>10419805</v>
          </cell>
        </row>
        <row r="1403">
          <cell r="A1403">
            <v>10419826</v>
          </cell>
        </row>
        <row r="1404">
          <cell r="A1404">
            <v>10419827</v>
          </cell>
        </row>
        <row r="1405">
          <cell r="A1405">
            <v>10419844</v>
          </cell>
        </row>
        <row r="1406">
          <cell r="A1406">
            <v>10419851</v>
          </cell>
        </row>
        <row r="1407">
          <cell r="A1407">
            <v>10419861</v>
          </cell>
        </row>
        <row r="1408">
          <cell r="A1408">
            <v>10419871</v>
          </cell>
        </row>
        <row r="1409">
          <cell r="A1409">
            <v>10419954</v>
          </cell>
        </row>
        <row r="1410">
          <cell r="A1410">
            <v>10419984</v>
          </cell>
        </row>
        <row r="1411">
          <cell r="A1411">
            <v>10419988</v>
          </cell>
        </row>
        <row r="1412">
          <cell r="A1412">
            <v>10420000</v>
          </cell>
        </row>
        <row r="1413">
          <cell r="A1413">
            <v>10420110</v>
          </cell>
        </row>
        <row r="1414">
          <cell r="A1414">
            <v>10420128</v>
          </cell>
        </row>
        <row r="1415">
          <cell r="A1415">
            <v>10420143</v>
          </cell>
        </row>
        <row r="1416">
          <cell r="A1416">
            <v>10420163</v>
          </cell>
        </row>
        <row r="1417">
          <cell r="A1417">
            <v>10420168</v>
          </cell>
        </row>
        <row r="1418">
          <cell r="A1418">
            <v>10420183</v>
          </cell>
        </row>
        <row r="1419">
          <cell r="A1419">
            <v>10420237</v>
          </cell>
        </row>
        <row r="1420">
          <cell r="A1420">
            <v>10420312</v>
          </cell>
        </row>
        <row r="1421">
          <cell r="A1421">
            <v>10420432</v>
          </cell>
        </row>
        <row r="1422">
          <cell r="A1422">
            <v>10420467</v>
          </cell>
        </row>
        <row r="1423">
          <cell r="A1423">
            <v>10420614</v>
          </cell>
        </row>
        <row r="1424">
          <cell r="A1424">
            <v>10420657</v>
          </cell>
        </row>
        <row r="1425">
          <cell r="A1425">
            <v>10420662</v>
          </cell>
        </row>
        <row r="1426">
          <cell r="A1426">
            <v>10420696</v>
          </cell>
        </row>
        <row r="1427">
          <cell r="A1427">
            <v>10420703</v>
          </cell>
        </row>
        <row r="1428">
          <cell r="A1428">
            <v>10420718</v>
          </cell>
        </row>
        <row r="1429">
          <cell r="A1429">
            <v>10420751</v>
          </cell>
        </row>
        <row r="1430">
          <cell r="A1430">
            <v>10420759</v>
          </cell>
        </row>
        <row r="1431">
          <cell r="A1431">
            <v>10420798</v>
          </cell>
        </row>
        <row r="1432">
          <cell r="A1432">
            <v>10420877</v>
          </cell>
        </row>
        <row r="1433">
          <cell r="A1433">
            <v>10421057</v>
          </cell>
        </row>
        <row r="1434">
          <cell r="A1434">
            <v>10421059</v>
          </cell>
        </row>
        <row r="1435">
          <cell r="A1435">
            <v>10421097</v>
          </cell>
        </row>
        <row r="1436">
          <cell r="A1436">
            <v>10421113</v>
          </cell>
        </row>
        <row r="1438">
          <cell r="A1438">
            <v>10421123</v>
          </cell>
        </row>
        <row r="1439">
          <cell r="A1439">
            <v>10421306</v>
          </cell>
        </row>
        <row r="1440">
          <cell r="A1440">
            <v>10421330</v>
          </cell>
        </row>
        <row r="1441">
          <cell r="A1441">
            <v>10421389</v>
          </cell>
        </row>
        <row r="1442">
          <cell r="A1442">
            <v>10421445</v>
          </cell>
        </row>
        <row r="1443">
          <cell r="A1443">
            <v>10421511</v>
          </cell>
        </row>
        <row r="1444">
          <cell r="A1444">
            <v>10421565</v>
          </cell>
        </row>
        <row r="1445">
          <cell r="A1445">
            <v>10421644</v>
          </cell>
        </row>
        <row r="1446">
          <cell r="A1446">
            <v>10421646</v>
          </cell>
        </row>
        <row r="1447">
          <cell r="A1447">
            <v>10421667</v>
          </cell>
        </row>
        <row r="1448">
          <cell r="A1448">
            <v>10421738</v>
          </cell>
        </row>
        <row r="1449">
          <cell r="A1449">
            <v>10421754</v>
          </cell>
        </row>
        <row r="1450">
          <cell r="A1450">
            <v>10421770</v>
          </cell>
        </row>
        <row r="1451">
          <cell r="A1451">
            <v>10421808</v>
          </cell>
        </row>
        <row r="1452">
          <cell r="A1452">
            <v>10421834</v>
          </cell>
        </row>
        <row r="1453">
          <cell r="A1453">
            <v>10421873</v>
          </cell>
        </row>
        <row r="1454">
          <cell r="A1454">
            <v>10421935</v>
          </cell>
        </row>
        <row r="1455">
          <cell r="A1455">
            <v>10421965</v>
          </cell>
        </row>
        <row r="1456">
          <cell r="A1456">
            <v>10422032</v>
          </cell>
        </row>
        <row r="1457">
          <cell r="A1457">
            <v>10422091</v>
          </cell>
        </row>
        <row r="1458">
          <cell r="A1458">
            <v>10422113</v>
          </cell>
        </row>
        <row r="1459">
          <cell r="A1459">
            <v>10422160</v>
          </cell>
        </row>
        <row r="1460">
          <cell r="A1460">
            <v>10422185</v>
          </cell>
        </row>
        <row r="1461">
          <cell r="A1461">
            <v>10422186</v>
          </cell>
        </row>
        <row r="1462">
          <cell r="A1462">
            <v>10422213</v>
          </cell>
        </row>
        <row r="1463">
          <cell r="A1463">
            <v>10422220</v>
          </cell>
        </row>
        <row r="1464">
          <cell r="A1464">
            <v>10422228</v>
          </cell>
        </row>
        <row r="1465">
          <cell r="A1465">
            <v>10422248</v>
          </cell>
        </row>
        <row r="1466">
          <cell r="A1466">
            <v>10422262</v>
          </cell>
        </row>
        <row r="1467">
          <cell r="A1467">
            <v>10422290</v>
          </cell>
        </row>
        <row r="1468">
          <cell r="A1468">
            <v>10422319</v>
          </cell>
        </row>
        <row r="1469">
          <cell r="A1469">
            <v>10422343</v>
          </cell>
        </row>
        <row r="1470">
          <cell r="A1470">
            <v>10422409</v>
          </cell>
        </row>
        <row r="1471">
          <cell r="A1471">
            <v>10422435</v>
          </cell>
        </row>
        <row r="1472">
          <cell r="A1472">
            <v>10422438</v>
          </cell>
        </row>
        <row r="1473">
          <cell r="A1473">
            <v>10422497</v>
          </cell>
        </row>
        <row r="1474">
          <cell r="A1474">
            <v>10422509</v>
          </cell>
        </row>
        <row r="1475">
          <cell r="A1475">
            <v>10422519</v>
          </cell>
        </row>
        <row r="1476">
          <cell r="A1476">
            <v>10422539</v>
          </cell>
        </row>
        <row r="1477">
          <cell r="A1477">
            <v>10422721</v>
          </cell>
        </row>
        <row r="1478">
          <cell r="A1478">
            <v>10422748</v>
          </cell>
        </row>
        <row r="1479">
          <cell r="A1479">
            <v>10422750</v>
          </cell>
        </row>
        <row r="1480">
          <cell r="A1480">
            <v>10422812</v>
          </cell>
        </row>
        <row r="1481">
          <cell r="A1481">
            <v>10422829</v>
          </cell>
        </row>
        <row r="1482">
          <cell r="A1482">
            <v>10422860</v>
          </cell>
        </row>
        <row r="1483">
          <cell r="A1483">
            <v>10422873</v>
          </cell>
        </row>
        <row r="1484">
          <cell r="A1484">
            <v>10422968</v>
          </cell>
        </row>
        <row r="1485">
          <cell r="A1485">
            <v>10422969</v>
          </cell>
        </row>
        <row r="1486">
          <cell r="A1486">
            <v>10422989</v>
          </cell>
        </row>
        <row r="1487">
          <cell r="A1487">
            <v>10423028</v>
          </cell>
        </row>
        <row r="1488">
          <cell r="A1488">
            <v>10423040</v>
          </cell>
        </row>
        <row r="1489">
          <cell r="A1489">
            <v>10423041</v>
          </cell>
        </row>
        <row r="1490">
          <cell r="A1490">
            <v>10423075</v>
          </cell>
        </row>
        <row r="1491">
          <cell r="A1491">
            <v>10423084</v>
          </cell>
        </row>
        <row r="1492">
          <cell r="A1492">
            <v>10423107</v>
          </cell>
        </row>
        <row r="1493">
          <cell r="A1493">
            <v>10423207</v>
          </cell>
        </row>
        <row r="1494">
          <cell r="A1494">
            <v>10423221</v>
          </cell>
        </row>
        <row r="1495">
          <cell r="A1495">
            <v>10423240</v>
          </cell>
        </row>
        <row r="1496">
          <cell r="A1496">
            <v>10423295</v>
          </cell>
        </row>
        <row r="1497">
          <cell r="A1497">
            <v>10423363</v>
          </cell>
        </row>
        <row r="1498">
          <cell r="A1498">
            <v>10423382</v>
          </cell>
        </row>
        <row r="1500">
          <cell r="A1500">
            <v>10423406</v>
          </cell>
        </row>
        <row r="1501">
          <cell r="A1501">
            <v>10423409</v>
          </cell>
        </row>
        <row r="1502">
          <cell r="A1502">
            <v>10423427</v>
          </cell>
        </row>
        <row r="1503">
          <cell r="A1503">
            <v>10423432</v>
          </cell>
        </row>
        <row r="1504">
          <cell r="A1504">
            <v>10423454</v>
          </cell>
        </row>
        <row r="1505">
          <cell r="A1505">
            <v>10423456</v>
          </cell>
        </row>
        <row r="1506">
          <cell r="A1506">
            <v>10423479</v>
          </cell>
        </row>
        <row r="1507">
          <cell r="A1507">
            <v>10423495</v>
          </cell>
        </row>
        <row r="1508">
          <cell r="A1508">
            <v>10423550</v>
          </cell>
        </row>
        <row r="1509">
          <cell r="A1509">
            <v>10423607</v>
          </cell>
        </row>
        <row r="1510">
          <cell r="A1510">
            <v>10423679</v>
          </cell>
        </row>
        <row r="1511">
          <cell r="A1511">
            <v>10423685</v>
          </cell>
        </row>
        <row r="1512">
          <cell r="A1512">
            <v>10423686</v>
          </cell>
        </row>
        <row r="1513">
          <cell r="A1513">
            <v>10423725</v>
          </cell>
        </row>
        <row r="1514">
          <cell r="A1514">
            <v>10423844</v>
          </cell>
        </row>
        <row r="1515">
          <cell r="A1515">
            <v>10423871</v>
          </cell>
        </row>
        <row r="1516">
          <cell r="A1516">
            <v>10423876</v>
          </cell>
        </row>
        <row r="1517">
          <cell r="A1517">
            <v>10423907</v>
          </cell>
        </row>
        <row r="1518">
          <cell r="A1518">
            <v>10424010</v>
          </cell>
        </row>
        <row r="1519">
          <cell r="A1519">
            <v>10424036</v>
          </cell>
        </row>
        <row r="1520">
          <cell r="A1520">
            <v>10424051</v>
          </cell>
        </row>
        <row r="1521">
          <cell r="A1521">
            <v>10424074</v>
          </cell>
        </row>
        <row r="1522">
          <cell r="A1522">
            <v>10424095</v>
          </cell>
        </row>
        <row r="1523">
          <cell r="A1523">
            <v>10424100</v>
          </cell>
        </row>
        <row r="1524">
          <cell r="A1524">
            <v>10424171</v>
          </cell>
        </row>
        <row r="1525">
          <cell r="A1525">
            <v>10424329</v>
          </cell>
        </row>
        <row r="1526">
          <cell r="A1526">
            <v>10424344</v>
          </cell>
        </row>
        <row r="1527">
          <cell r="A1527">
            <v>10424409</v>
          </cell>
        </row>
        <row r="1528">
          <cell r="A1528">
            <v>10424421</v>
          </cell>
        </row>
        <row r="1529">
          <cell r="A1529">
            <v>10424536</v>
          </cell>
        </row>
        <row r="1531">
          <cell r="A1531">
            <v>10424548</v>
          </cell>
        </row>
        <row r="1532">
          <cell r="A1532">
            <v>10424599</v>
          </cell>
        </row>
        <row r="1533">
          <cell r="A1533">
            <v>10424619</v>
          </cell>
        </row>
        <row r="1534">
          <cell r="A1534">
            <v>10424662</v>
          </cell>
        </row>
        <row r="1535">
          <cell r="A1535">
            <v>10424772</v>
          </cell>
        </row>
        <row r="1536">
          <cell r="A1536">
            <v>10424775</v>
          </cell>
        </row>
        <row r="1537">
          <cell r="A1537">
            <v>10424833</v>
          </cell>
        </row>
        <row r="1538">
          <cell r="A1538">
            <v>10424932</v>
          </cell>
        </row>
        <row r="1539">
          <cell r="A1539">
            <v>10424937</v>
          </cell>
        </row>
        <row r="1540">
          <cell r="A1540">
            <v>10424993</v>
          </cell>
        </row>
        <row r="1541">
          <cell r="A1541">
            <v>10424998</v>
          </cell>
        </row>
        <row r="1542">
          <cell r="A1542">
            <v>10425067</v>
          </cell>
        </row>
        <row r="1543">
          <cell r="A1543">
            <v>10425079</v>
          </cell>
        </row>
        <row r="1544">
          <cell r="A1544">
            <v>10425081</v>
          </cell>
        </row>
        <row r="1545">
          <cell r="A1545">
            <v>10425096</v>
          </cell>
        </row>
        <row r="1546">
          <cell r="A1546">
            <v>10425103</v>
          </cell>
        </row>
        <row r="1547">
          <cell r="A1547">
            <v>10425122</v>
          </cell>
        </row>
        <row r="1548">
          <cell r="A1548">
            <v>10425123</v>
          </cell>
        </row>
        <row r="1549">
          <cell r="A1549">
            <v>10425171</v>
          </cell>
        </row>
        <row r="1550">
          <cell r="A1550">
            <v>10425178</v>
          </cell>
        </row>
        <row r="1551">
          <cell r="A1551">
            <v>10425286</v>
          </cell>
        </row>
        <row r="1552">
          <cell r="A1552">
            <v>10425350</v>
          </cell>
        </row>
        <row r="1553">
          <cell r="A1553">
            <v>10425354</v>
          </cell>
        </row>
        <row r="1555">
          <cell r="A1555">
            <v>10425369</v>
          </cell>
        </row>
        <row r="1556">
          <cell r="A1556">
            <v>10425386</v>
          </cell>
        </row>
        <row r="1557">
          <cell r="A1557">
            <v>10425403</v>
          </cell>
        </row>
        <row r="1558">
          <cell r="A1558">
            <v>10425419</v>
          </cell>
        </row>
        <row r="1559">
          <cell r="A1559">
            <v>10425420</v>
          </cell>
        </row>
        <row r="1560">
          <cell r="A1560">
            <v>10425421</v>
          </cell>
        </row>
        <row r="1561">
          <cell r="A1561">
            <v>10425498</v>
          </cell>
        </row>
        <row r="1562">
          <cell r="A1562">
            <v>10425511</v>
          </cell>
        </row>
        <row r="1563">
          <cell r="A1563">
            <v>10425578</v>
          </cell>
        </row>
        <row r="1564">
          <cell r="A1564">
            <v>10425609</v>
          </cell>
        </row>
        <row r="1565">
          <cell r="A1565">
            <v>10425634</v>
          </cell>
        </row>
        <row r="1566">
          <cell r="A1566">
            <v>10425637</v>
          </cell>
        </row>
        <row r="1567">
          <cell r="A1567">
            <v>10425670</v>
          </cell>
        </row>
        <row r="1568">
          <cell r="A1568">
            <v>10425742</v>
          </cell>
        </row>
        <row r="1569">
          <cell r="A1569">
            <v>10425800</v>
          </cell>
        </row>
        <row r="1570">
          <cell r="A1570">
            <v>10425818</v>
          </cell>
        </row>
        <row r="1571">
          <cell r="A1571">
            <v>10425885</v>
          </cell>
        </row>
        <row r="1572">
          <cell r="A1572">
            <v>10425891</v>
          </cell>
        </row>
        <row r="1573">
          <cell r="A1573">
            <v>10425900</v>
          </cell>
        </row>
        <row r="1574">
          <cell r="A1574">
            <v>10425909</v>
          </cell>
        </row>
        <row r="1575">
          <cell r="A1575">
            <v>10425957</v>
          </cell>
        </row>
        <row r="1576">
          <cell r="A1576">
            <v>10425962</v>
          </cell>
        </row>
        <row r="1577">
          <cell r="A1577">
            <v>10425986</v>
          </cell>
        </row>
        <row r="1578">
          <cell r="A1578">
            <v>10426004</v>
          </cell>
        </row>
        <row r="1579">
          <cell r="A1579">
            <v>10426022</v>
          </cell>
        </row>
        <row r="1580">
          <cell r="A1580">
            <v>10426135</v>
          </cell>
        </row>
        <row r="1582">
          <cell r="A1582">
            <v>10426156</v>
          </cell>
        </row>
        <row r="1583">
          <cell r="A1583">
            <v>10426249</v>
          </cell>
        </row>
        <row r="1584">
          <cell r="A1584">
            <v>10426272</v>
          </cell>
        </row>
        <row r="1585">
          <cell r="A1585">
            <v>10426319</v>
          </cell>
        </row>
        <row r="1586">
          <cell r="A1586">
            <v>10426397</v>
          </cell>
        </row>
        <row r="1587">
          <cell r="A1587">
            <v>10426478</v>
          </cell>
        </row>
        <row r="1588">
          <cell r="A1588">
            <v>10426506</v>
          </cell>
        </row>
        <row r="1589">
          <cell r="A1589">
            <v>10426520</v>
          </cell>
        </row>
        <row r="1591">
          <cell r="A1591">
            <v>10426524</v>
          </cell>
        </row>
        <row r="1592">
          <cell r="A1592">
            <v>10426528</v>
          </cell>
        </row>
        <row r="1593">
          <cell r="A1593">
            <v>10426570</v>
          </cell>
        </row>
        <row r="1594">
          <cell r="A1594">
            <v>10426571</v>
          </cell>
        </row>
        <row r="1595">
          <cell r="A1595">
            <v>10426726</v>
          </cell>
        </row>
        <row r="1596">
          <cell r="A1596">
            <v>10426747</v>
          </cell>
        </row>
        <row r="1597">
          <cell r="A1597">
            <v>10426836</v>
          </cell>
        </row>
        <row r="1598">
          <cell r="A1598">
            <v>10426839</v>
          </cell>
        </row>
        <row r="1599">
          <cell r="A1599">
            <v>10426893</v>
          </cell>
        </row>
        <row r="1600">
          <cell r="A1600">
            <v>10426949</v>
          </cell>
        </row>
        <row r="1601">
          <cell r="A1601">
            <v>10426976</v>
          </cell>
        </row>
        <row r="1603">
          <cell r="A1603">
            <v>10427032</v>
          </cell>
        </row>
        <row r="1604">
          <cell r="A1604">
            <v>10427046</v>
          </cell>
        </row>
        <row r="1605">
          <cell r="A1605">
            <v>10427083</v>
          </cell>
        </row>
        <row r="1606">
          <cell r="A1606">
            <v>10427093</v>
          </cell>
        </row>
        <row r="1607">
          <cell r="A1607">
            <v>10427103</v>
          </cell>
        </row>
        <row r="1608">
          <cell r="A1608">
            <v>10427166</v>
          </cell>
        </row>
        <row r="1609">
          <cell r="A1609">
            <v>10427167</v>
          </cell>
        </row>
        <row r="1610">
          <cell r="A1610">
            <v>10427191</v>
          </cell>
        </row>
        <row r="1611">
          <cell r="A1611">
            <v>10427302</v>
          </cell>
        </row>
        <row r="1612">
          <cell r="A1612">
            <v>10427321</v>
          </cell>
        </row>
        <row r="1613">
          <cell r="A1613">
            <v>10427363</v>
          </cell>
        </row>
        <row r="1614">
          <cell r="A1614">
            <v>10429011</v>
          </cell>
        </row>
        <row r="1615">
          <cell r="A1615">
            <v>10432090</v>
          </cell>
        </row>
        <row r="1616">
          <cell r="A1616">
            <v>10433121</v>
          </cell>
        </row>
        <row r="1617">
          <cell r="A1617">
            <v>10433147</v>
          </cell>
        </row>
        <row r="1618">
          <cell r="A1618">
            <v>10433148</v>
          </cell>
        </row>
        <row r="1619">
          <cell r="A1619">
            <v>10433887</v>
          </cell>
        </row>
        <row r="1620">
          <cell r="A1620">
            <v>10433892</v>
          </cell>
        </row>
        <row r="1621">
          <cell r="A1621">
            <v>10433939</v>
          </cell>
        </row>
        <row r="1622">
          <cell r="A1622">
            <v>10437088</v>
          </cell>
        </row>
        <row r="1623">
          <cell r="A1623">
            <v>10437215</v>
          </cell>
        </row>
        <row r="1624">
          <cell r="A1624">
            <v>10437692</v>
          </cell>
        </row>
        <row r="1625">
          <cell r="A1625">
            <v>10438436</v>
          </cell>
        </row>
        <row r="1626">
          <cell r="A1626">
            <v>10439100</v>
          </cell>
        </row>
        <row r="1627">
          <cell r="A1627">
            <v>10447784</v>
          </cell>
        </row>
        <row r="1628">
          <cell r="A1628">
            <v>10447846</v>
          </cell>
        </row>
        <row r="1629">
          <cell r="A1629">
            <v>10447856</v>
          </cell>
        </row>
        <row r="1631">
          <cell r="A1631">
            <v>10447983</v>
          </cell>
        </row>
        <row r="1632">
          <cell r="A1632">
            <v>10448607</v>
          </cell>
        </row>
        <row r="1633">
          <cell r="A1633">
            <v>10448609</v>
          </cell>
        </row>
        <row r="1635">
          <cell r="A1635">
            <v>10448679</v>
          </cell>
        </row>
        <row r="1636">
          <cell r="A1636">
            <v>10448700</v>
          </cell>
        </row>
        <row r="1637">
          <cell r="A1637">
            <v>10449344</v>
          </cell>
        </row>
        <row r="1638">
          <cell r="A1638">
            <v>10450076</v>
          </cell>
        </row>
        <row r="1639">
          <cell r="A1639">
            <v>10450091</v>
          </cell>
        </row>
        <row r="1640">
          <cell r="A1640">
            <v>10450118</v>
          </cell>
        </row>
        <row r="1641">
          <cell r="A1641">
            <v>10450122</v>
          </cell>
        </row>
        <row r="1642">
          <cell r="A1642">
            <v>10450235</v>
          </cell>
        </row>
        <row r="1643">
          <cell r="A1643">
            <v>10450236</v>
          </cell>
        </row>
        <row r="1644">
          <cell r="A1644">
            <v>10450462</v>
          </cell>
        </row>
        <row r="1645">
          <cell r="A1645">
            <v>10450533</v>
          </cell>
        </row>
        <row r="1647">
          <cell r="A1647">
            <v>10450655</v>
          </cell>
        </row>
        <row r="1648">
          <cell r="A1648">
            <v>10450767</v>
          </cell>
        </row>
        <row r="1649">
          <cell r="A1649">
            <v>10450839</v>
          </cell>
        </row>
        <row r="1650">
          <cell r="A1650">
            <v>10450858</v>
          </cell>
        </row>
        <row r="1651">
          <cell r="A1651">
            <v>10450860</v>
          </cell>
        </row>
        <row r="1652">
          <cell r="A1652">
            <v>10451128</v>
          </cell>
        </row>
        <row r="1653">
          <cell r="A1653">
            <v>10451296</v>
          </cell>
        </row>
        <row r="1654">
          <cell r="A1654">
            <v>10451806</v>
          </cell>
        </row>
        <row r="1655">
          <cell r="A1655">
            <v>10452033</v>
          </cell>
        </row>
        <row r="1656">
          <cell r="A1656">
            <v>10452041</v>
          </cell>
        </row>
        <row r="1657">
          <cell r="A1657">
            <v>10452079</v>
          </cell>
        </row>
        <row r="1658">
          <cell r="A1658">
            <v>10452509</v>
          </cell>
        </row>
        <row r="1659">
          <cell r="A1659">
            <v>10452985</v>
          </cell>
        </row>
        <row r="1660">
          <cell r="A1660">
            <v>10453016</v>
          </cell>
        </row>
        <row r="1661">
          <cell r="A1661">
            <v>10453018</v>
          </cell>
        </row>
        <row r="1662">
          <cell r="A1662">
            <v>10453150</v>
          </cell>
        </row>
        <row r="1663">
          <cell r="A1663">
            <v>10453176</v>
          </cell>
        </row>
        <row r="1664">
          <cell r="A1664">
            <v>10453322</v>
          </cell>
        </row>
        <row r="1665">
          <cell r="A1665">
            <v>10454209</v>
          </cell>
        </row>
        <row r="1666">
          <cell r="A1666">
            <v>10454278</v>
          </cell>
        </row>
        <row r="1667">
          <cell r="A1667">
            <v>10454321</v>
          </cell>
        </row>
        <row r="1669">
          <cell r="A1669">
            <v>10454454</v>
          </cell>
        </row>
        <row r="1670">
          <cell r="A1670">
            <v>10454722</v>
          </cell>
        </row>
        <row r="1671">
          <cell r="A1671">
            <v>10455113</v>
          </cell>
        </row>
        <row r="1672">
          <cell r="A1672">
            <v>10455159</v>
          </cell>
        </row>
        <row r="1673">
          <cell r="A1673">
            <v>10455359</v>
          </cell>
        </row>
        <row r="1674">
          <cell r="A1674">
            <v>10455406</v>
          </cell>
        </row>
        <row r="1675">
          <cell r="A1675">
            <v>10455499</v>
          </cell>
        </row>
        <row r="1676">
          <cell r="A1676">
            <v>10455549</v>
          </cell>
        </row>
        <row r="1677">
          <cell r="A1677">
            <v>10455658</v>
          </cell>
        </row>
        <row r="1678">
          <cell r="A1678">
            <v>10456961</v>
          </cell>
        </row>
        <row r="1679">
          <cell r="A1679">
            <v>10457211</v>
          </cell>
        </row>
        <row r="1680">
          <cell r="A1680">
            <v>10457530</v>
          </cell>
        </row>
        <row r="1681">
          <cell r="A1681">
            <v>10457570</v>
          </cell>
        </row>
        <row r="1682">
          <cell r="A1682">
            <v>10457589</v>
          </cell>
        </row>
        <row r="1683">
          <cell r="A1683">
            <v>10457601</v>
          </cell>
        </row>
        <row r="1684">
          <cell r="A1684">
            <v>10458085</v>
          </cell>
        </row>
        <row r="1685">
          <cell r="A1685">
            <v>10459252</v>
          </cell>
        </row>
        <row r="1687">
          <cell r="A1687">
            <v>10460669</v>
          </cell>
        </row>
        <row r="1688">
          <cell r="A1688">
            <v>10461622</v>
          </cell>
        </row>
        <row r="1690">
          <cell r="A1690">
            <v>10461627</v>
          </cell>
        </row>
        <row r="1691">
          <cell r="A1691">
            <v>10462675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ing Inst"/>
      <sheetName val="New + Cont"/>
      <sheetName val="Terms"/>
      <sheetName val="Summary"/>
      <sheetName val="Approved Values"/>
      <sheetName val="Enable Macros"/>
      <sheetName val="COMTRK Master - DB_Test"/>
    </sheetNames>
    <sheetDataSet>
      <sheetData sheetId="0"/>
      <sheetData sheetId="1"/>
      <sheetData sheetId="2"/>
      <sheetData sheetId="3"/>
      <sheetData sheetId="4">
        <row r="2">
          <cell r="T2" t="str">
            <v>*****PH</v>
          </cell>
        </row>
        <row r="3">
          <cell r="T3" t="str">
            <v>****Mil</v>
          </cell>
        </row>
      </sheetData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ing Inst"/>
      <sheetName val="New + Cont"/>
      <sheetName val="Terms"/>
      <sheetName val="Summary"/>
      <sheetName val="Approved Values"/>
      <sheetName val="Revising Index #s"/>
      <sheetName val="LOA+Name Chg"/>
      <sheetName val="Status - New-Cont"/>
      <sheetName val="Status - Terms"/>
      <sheetName val="Examples - New-Cont + Terms"/>
      <sheetName val="Enable Macros"/>
      <sheetName val="Salaries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J1</v>
          </cell>
          <cell r="E2" t="str">
            <v>New</v>
          </cell>
          <cell r="G2" t="str">
            <v>MC/VA/AF</v>
          </cell>
          <cell r="J2" t="str">
            <v>RP1</v>
          </cell>
          <cell r="K2">
            <v>1</v>
          </cell>
          <cell r="L2">
            <v>2709</v>
          </cell>
        </row>
        <row r="3">
          <cell r="D3" t="str">
            <v>H1 - B</v>
          </cell>
          <cell r="E3" t="str">
            <v xml:space="preserve">New - xfer </v>
          </cell>
          <cell r="G3" t="str">
            <v>X / Dpt</v>
          </cell>
          <cell r="J3" t="str">
            <v>RP2</v>
          </cell>
          <cell r="K3">
            <v>2</v>
          </cell>
          <cell r="L3">
            <v>2723</v>
          </cell>
        </row>
        <row r="4">
          <cell r="D4" t="str">
            <v>F1</v>
          </cell>
          <cell r="E4" t="str">
            <v>New - rtn</v>
          </cell>
          <cell r="G4" t="str">
            <v>X / T32</v>
          </cell>
          <cell r="J4" t="str">
            <v>RP3</v>
          </cell>
          <cell r="K4">
            <v>3</v>
          </cell>
          <cell r="L4">
            <v>2736</v>
          </cell>
        </row>
        <row r="5">
          <cell r="D5" t="str">
            <v>PR</v>
          </cell>
          <cell r="E5" t="str">
            <v>Continuing</v>
          </cell>
          <cell r="G5" t="str">
            <v>X / NS</v>
          </cell>
          <cell r="J5" t="str">
            <v>RP4</v>
          </cell>
          <cell r="K5">
            <v>4</v>
          </cell>
          <cell r="L5">
            <v>2733</v>
          </cell>
        </row>
        <row r="6">
          <cell r="E6" t="str">
            <v>LOA</v>
          </cell>
          <cell r="J6" t="str">
            <v>RP5</v>
          </cell>
          <cell r="K6">
            <v>5</v>
          </cell>
          <cell r="L6" t="str">
            <v>2708-NR</v>
          </cell>
        </row>
        <row r="7">
          <cell r="E7" t="str">
            <v>Name Change</v>
          </cell>
          <cell r="J7" t="str">
            <v>RP6</v>
          </cell>
          <cell r="K7">
            <v>6</v>
          </cell>
          <cell r="L7" t="str">
            <v>2724-NR</v>
          </cell>
        </row>
        <row r="8">
          <cell r="J8" t="str">
            <v>RP7</v>
          </cell>
          <cell r="K8">
            <v>7</v>
          </cell>
          <cell r="L8" t="str">
            <v>2726-NR</v>
          </cell>
        </row>
        <row r="9">
          <cell r="J9" t="str">
            <v>RP8</v>
          </cell>
          <cell r="K9">
            <v>8</v>
          </cell>
          <cell r="L9" t="str">
            <v>2732-NR</v>
          </cell>
        </row>
        <row r="10">
          <cell r="J10" t="str">
            <v>CMR</v>
          </cell>
          <cell r="K10">
            <v>9</v>
          </cell>
          <cell r="L10" t="str">
            <v>2728-Rx</v>
          </cell>
        </row>
        <row r="11">
          <cell r="J11" t="str">
            <v>PCR</v>
          </cell>
          <cell r="K11" t="str">
            <v>NS</v>
          </cell>
          <cell r="L11" t="str">
            <v>2729-Rx</v>
          </cell>
        </row>
        <row r="12">
          <cell r="J12" t="str">
            <v>FEL1</v>
          </cell>
          <cell r="L12" t="str">
            <v>2715-NP</v>
          </cell>
        </row>
        <row r="13">
          <cell r="J13" t="str">
            <v>FEL2</v>
          </cell>
          <cell r="L13" t="str">
            <v>2740-NP</v>
          </cell>
        </row>
        <row r="14">
          <cell r="J14" t="str">
            <v>FEL3</v>
          </cell>
        </row>
        <row r="15">
          <cell r="J15" t="str">
            <v>FEL4</v>
          </cell>
        </row>
        <row r="16">
          <cell r="J16" t="str">
            <v>FELL</v>
          </cell>
        </row>
        <row r="17">
          <cell r="J17" t="str">
            <v>FELL-A</v>
          </cell>
        </row>
        <row r="18">
          <cell r="J18" t="str">
            <v>RSCH</v>
          </cell>
        </row>
        <row r="19">
          <cell r="J19" t="str">
            <v>PHRM1</v>
          </cell>
        </row>
        <row r="20">
          <cell r="J20" t="str">
            <v>PHRM2</v>
          </cell>
        </row>
        <row r="21">
          <cell r="J21" t="str">
            <v>NPCT1</v>
          </cell>
        </row>
        <row r="22">
          <cell r="J22" t="str">
            <v>NPCT2</v>
          </cell>
        </row>
        <row r="23">
          <cell r="J23" t="str">
            <v>NPCT3</v>
          </cell>
        </row>
        <row r="24">
          <cell r="J24" t="str">
            <v>NPCT4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structions"/>
      <sheetName val="Department Inputs"/>
      <sheetName val="Faculty Comp"/>
      <sheetName val="FY17 Revenue and Expenses"/>
      <sheetName val="FY18 Revenue and Expenses"/>
      <sheetName val="Graphs&gt;&gt;&gt;"/>
      <sheetName val="Summary Graph (Comp by Source)"/>
      <sheetName val="Summary Graph (Comp to wRVU)"/>
      <sheetName val="Summary Graph (%tile)"/>
      <sheetName val="Summary % of Median"/>
      <sheetName val="Summary Pay to Productivity"/>
      <sheetName val="Summary MGMA Distribution"/>
      <sheetName val="Summary AAMC Distribution"/>
      <sheetName val="Summary Financial"/>
      <sheetName val="Summary Graph (% of Std)"/>
      <sheetName val="MGMA"/>
      <sheetName val="AAMC Data"/>
      <sheetName val="Setup"/>
      <sheetName val="RA2018 Compensation Worksheet -"/>
      <sheetName val="Approved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 DB"/>
      <sheetName val="OPIS"/>
      <sheetName val="WKS5"/>
    </sheetNames>
    <sheetDataSet>
      <sheetData sheetId="0"/>
      <sheetData sheetId="1">
        <row r="1">
          <cell r="A1" t="str">
            <v>UCSD ID</v>
          </cell>
          <cell r="B1" t="str">
            <v>Name</v>
          </cell>
          <cell r="C1" t="str">
            <v>Department</v>
          </cell>
          <cell r="D1" t="str">
            <v>APU Code</v>
          </cell>
          <cell r="E1" t="str">
            <v>Scale</v>
          </cell>
          <cell r="F1" t="str">
            <v>Division</v>
          </cell>
          <cell r="G1" t="str">
            <v>Rank</v>
          </cell>
          <cell r="H1" t="str">
            <v>Step</v>
          </cell>
        </row>
        <row r="2">
          <cell r="A2">
            <v>13299</v>
          </cell>
          <cell r="B2" t="str">
            <v>AHMED, SONYA S</v>
          </cell>
          <cell r="C2" t="str">
            <v>ORTHOPAEDIC SURGERY</v>
          </cell>
          <cell r="D2" t="str">
            <v>ORT001</v>
          </cell>
          <cell r="E2">
            <v>6</v>
          </cell>
          <cell r="F2" t="str">
            <v/>
          </cell>
          <cell r="G2" t="str">
            <v>Associate</v>
          </cell>
          <cell r="H2" t="str">
            <v>I</v>
          </cell>
        </row>
        <row r="3">
          <cell r="A3">
            <v>11903</v>
          </cell>
          <cell r="B3" t="str">
            <v>ALLEN, RICHARD TODD</v>
          </cell>
          <cell r="C3" t="str">
            <v>ORTHOPAEDIC SURGERY</v>
          </cell>
          <cell r="D3" t="str">
            <v>ORT001</v>
          </cell>
          <cell r="E3">
            <v>6</v>
          </cell>
          <cell r="F3" t="str">
            <v/>
          </cell>
          <cell r="G3" t="str">
            <v>Associate</v>
          </cell>
          <cell r="H3" t="str">
            <v>II</v>
          </cell>
        </row>
        <row r="4">
          <cell r="A4">
            <v>36576</v>
          </cell>
          <cell r="B4" t="str">
            <v>BALL, SCOTT TABER</v>
          </cell>
          <cell r="C4" t="str">
            <v>ORTHOPAEDIC SURGERY</v>
          </cell>
          <cell r="D4" t="str">
            <v>ORT001</v>
          </cell>
          <cell r="E4">
            <v>6</v>
          </cell>
          <cell r="F4" t="str">
            <v/>
          </cell>
          <cell r="G4" t="str">
            <v>Associate</v>
          </cell>
          <cell r="H4" t="str">
            <v>III</v>
          </cell>
        </row>
        <row r="5">
          <cell r="A5">
            <v>137497</v>
          </cell>
          <cell r="B5" t="str">
            <v>CHANG, DOUGLAS G.</v>
          </cell>
          <cell r="C5" t="str">
            <v>ORTHOPAEDIC SURGERY</v>
          </cell>
          <cell r="D5" t="str">
            <v>ORT001</v>
          </cell>
          <cell r="E5">
            <v>6</v>
          </cell>
          <cell r="F5" t="str">
            <v/>
          </cell>
          <cell r="G5" t="str">
            <v>Full</v>
          </cell>
          <cell r="H5" t="str">
            <v>I</v>
          </cell>
        </row>
        <row r="6">
          <cell r="A6">
            <v>862125</v>
          </cell>
          <cell r="B6" t="str">
            <v>DAVIS, NATALIE VOSKANIAN</v>
          </cell>
          <cell r="C6" t="str">
            <v>ORTHOPAEDIC SURGERY</v>
          </cell>
          <cell r="D6" t="str">
            <v>ORT001</v>
          </cell>
          <cell r="E6">
            <v>6</v>
          </cell>
          <cell r="F6" t="str">
            <v/>
          </cell>
          <cell r="G6" t="str">
            <v>Associate</v>
          </cell>
          <cell r="H6" t="str">
            <v>II</v>
          </cell>
        </row>
        <row r="7">
          <cell r="A7">
            <v>295638</v>
          </cell>
          <cell r="B7" t="str">
            <v>GIRARD, PAUL J.</v>
          </cell>
          <cell r="C7" t="str">
            <v>ORTHOPAEDIC SURGERY</v>
          </cell>
          <cell r="D7" t="str">
            <v>ORT001</v>
          </cell>
          <cell r="E7">
            <v>6</v>
          </cell>
          <cell r="F7" t="str">
            <v/>
          </cell>
          <cell r="G7" t="str">
            <v>Associate</v>
          </cell>
          <cell r="H7" t="str">
            <v>III</v>
          </cell>
        </row>
        <row r="8">
          <cell r="A8">
            <v>2167</v>
          </cell>
          <cell r="B8" t="str">
            <v>GONZALES, FRANCIS B</v>
          </cell>
          <cell r="C8" t="str">
            <v>ORTHOPAEDIC SURGERY</v>
          </cell>
          <cell r="D8" t="str">
            <v>ORT001</v>
          </cell>
          <cell r="E8">
            <v>6</v>
          </cell>
          <cell r="F8" t="str">
            <v/>
          </cell>
          <cell r="G8" t="str">
            <v>Associate</v>
          </cell>
          <cell r="H8" t="str">
            <v>I</v>
          </cell>
        </row>
        <row r="9">
          <cell r="A9">
            <v>363275</v>
          </cell>
          <cell r="B9" t="str">
            <v>HENTZEN, ERIC R.</v>
          </cell>
          <cell r="C9" t="str">
            <v>ORTHOPAEDIC SURGERY</v>
          </cell>
          <cell r="D9" t="str">
            <v>ORT001</v>
          </cell>
          <cell r="E9">
            <v>6</v>
          </cell>
          <cell r="F9" t="str">
            <v/>
          </cell>
          <cell r="G9" t="str">
            <v>Associate</v>
          </cell>
          <cell r="H9" t="str">
            <v>II</v>
          </cell>
        </row>
        <row r="10">
          <cell r="A10">
            <v>465965</v>
          </cell>
          <cell r="B10" t="str">
            <v>KULIDJIAN, ANNA ANDRANIK</v>
          </cell>
          <cell r="C10" t="str">
            <v>ORTHOPAEDIC SURGERY</v>
          </cell>
          <cell r="D10" t="str">
            <v>ORT001</v>
          </cell>
          <cell r="E10">
            <v>6</v>
          </cell>
          <cell r="F10" t="str">
            <v/>
          </cell>
          <cell r="G10" t="str">
            <v>Associate</v>
          </cell>
          <cell r="H10" t="str">
            <v>II</v>
          </cell>
        </row>
        <row r="11">
          <cell r="A11">
            <v>567919</v>
          </cell>
          <cell r="B11" t="str">
            <v>MEUNIER, MATTHEW J</v>
          </cell>
          <cell r="C11" t="str">
            <v>ORTHOPAEDIC SURGERY</v>
          </cell>
          <cell r="D11" t="str">
            <v>ORT001</v>
          </cell>
          <cell r="E11">
            <v>6</v>
          </cell>
          <cell r="F11" t="str">
            <v/>
          </cell>
          <cell r="G11" t="str">
            <v>Full</v>
          </cell>
          <cell r="H11" t="str">
            <v>II</v>
          </cell>
        </row>
        <row r="12">
          <cell r="A12">
            <v>706571</v>
          </cell>
          <cell r="B12" t="str">
            <v>ROBERTSON, CATHERINE M.</v>
          </cell>
          <cell r="C12" t="str">
            <v>ORTHOPAEDIC SURGERY</v>
          </cell>
          <cell r="D12" t="str">
            <v>ORT001</v>
          </cell>
          <cell r="E12">
            <v>6</v>
          </cell>
          <cell r="F12" t="str">
            <v/>
          </cell>
          <cell r="G12" t="str">
            <v>Associate</v>
          </cell>
          <cell r="H12" t="str">
            <v>II</v>
          </cell>
        </row>
        <row r="13">
          <cell r="A13">
            <v>340400</v>
          </cell>
          <cell r="B13" t="str">
            <v>HARGENS, ALAN R.</v>
          </cell>
          <cell r="C13" t="str">
            <v>ORTHOPAEDIC SURGERY</v>
          </cell>
          <cell r="D13" t="str">
            <v>ORT002</v>
          </cell>
          <cell r="E13">
            <v>1</v>
          </cell>
          <cell r="F13" t="str">
            <v/>
          </cell>
          <cell r="G13" t="str">
            <v>Full</v>
          </cell>
          <cell r="H13" t="str">
            <v>IX</v>
          </cell>
        </row>
        <row r="14">
          <cell r="A14">
            <v>394736</v>
          </cell>
          <cell r="B14" t="str">
            <v>HUGHES-AUSTIN, JAN MARIE</v>
          </cell>
          <cell r="C14" t="str">
            <v>ORTHOPAEDIC SURGERY</v>
          </cell>
          <cell r="D14" t="str">
            <v>ORT002</v>
          </cell>
          <cell r="E14">
            <v>1</v>
          </cell>
          <cell r="F14" t="str">
            <v/>
          </cell>
          <cell r="G14" t="str">
            <v>Assistant</v>
          </cell>
          <cell r="H14" t="str">
            <v>III</v>
          </cell>
        </row>
        <row r="15">
          <cell r="A15">
            <v>536182</v>
          </cell>
          <cell r="B15" t="str">
            <v xml:space="preserve">MASUDA, KOICHI </v>
          </cell>
          <cell r="C15" t="str">
            <v>ORTHOPAEDIC SURGERY</v>
          </cell>
          <cell r="D15" t="str">
            <v>ORT002</v>
          </cell>
          <cell r="E15">
            <v>1</v>
          </cell>
          <cell r="F15" t="str">
            <v/>
          </cell>
          <cell r="G15" t="str">
            <v>Full</v>
          </cell>
          <cell r="H15" t="str">
            <v>V</v>
          </cell>
        </row>
        <row r="16">
          <cell r="A16">
            <v>735156</v>
          </cell>
          <cell r="B16" t="str">
            <v xml:space="preserve">SCHENK, SIMON </v>
          </cell>
          <cell r="C16" t="str">
            <v>ORTHOPAEDIC SURGERY</v>
          </cell>
          <cell r="D16" t="str">
            <v>ORT002</v>
          </cell>
          <cell r="E16">
            <v>1</v>
          </cell>
          <cell r="F16" t="str">
            <v/>
          </cell>
          <cell r="G16" t="str">
            <v>Associate</v>
          </cell>
          <cell r="H16" t="str">
            <v>II</v>
          </cell>
        </row>
        <row r="17">
          <cell r="A17">
            <v>754570</v>
          </cell>
          <cell r="B17" t="str">
            <v>SHAH, SAMEER BHRUGU</v>
          </cell>
          <cell r="C17" t="str">
            <v>ORTHOPAEDIC SURGERY</v>
          </cell>
          <cell r="D17" t="str">
            <v>ORT002</v>
          </cell>
          <cell r="E17">
            <v>1</v>
          </cell>
          <cell r="F17" t="str">
            <v/>
          </cell>
          <cell r="G17" t="str">
            <v>Associate</v>
          </cell>
          <cell r="H17" t="str">
            <v>I</v>
          </cell>
        </row>
        <row r="18">
          <cell r="A18">
            <v>690</v>
          </cell>
          <cell r="B18" t="str">
            <v>ABRAMS, REID A</v>
          </cell>
          <cell r="C18" t="str">
            <v>ORTHOPAEDIC SURGERY</v>
          </cell>
          <cell r="D18" t="str">
            <v>ORT004</v>
          </cell>
          <cell r="E18">
            <v>6</v>
          </cell>
          <cell r="F18" t="str">
            <v/>
          </cell>
          <cell r="G18" t="str">
            <v>Full</v>
          </cell>
          <cell r="H18" t="str">
            <v>V</v>
          </cell>
        </row>
        <row r="19">
          <cell r="A19">
            <v>738413</v>
          </cell>
          <cell r="B19" t="str">
            <v>SCHWARTZ, ALEXANDRA K.</v>
          </cell>
          <cell r="C19" t="str">
            <v>ORTHOPAEDIC SURGERY</v>
          </cell>
          <cell r="D19" t="str">
            <v>ORT004</v>
          </cell>
          <cell r="E19">
            <v>6</v>
          </cell>
          <cell r="F19" t="str">
            <v/>
          </cell>
          <cell r="G19" t="str">
            <v>Full</v>
          </cell>
          <cell r="H19" t="str">
            <v>III</v>
          </cell>
        </row>
        <row r="20">
          <cell r="A20">
            <v>928466</v>
          </cell>
          <cell r="B20" t="str">
            <v xml:space="preserve">ZLOMISLIC, VINKO </v>
          </cell>
          <cell r="C20" t="str">
            <v>ORTHOPAEDIC SURGERY</v>
          </cell>
          <cell r="D20" t="str">
            <v>ORT004</v>
          </cell>
          <cell r="E20">
            <v>6</v>
          </cell>
          <cell r="F20" t="str">
            <v/>
          </cell>
          <cell r="G20" t="str">
            <v>Assistant</v>
          </cell>
          <cell r="H20" t="str">
            <v>IV</v>
          </cell>
        </row>
        <row r="21">
          <cell r="A21">
            <v>136768</v>
          </cell>
          <cell r="B21" t="str">
            <v>CHAMBERS, HENRY G</v>
          </cell>
          <cell r="C21" t="str">
            <v>ORTHOPAEDIC SURGERY</v>
          </cell>
          <cell r="D21" t="str">
            <v>ORT005</v>
          </cell>
          <cell r="E21">
            <v>9</v>
          </cell>
          <cell r="F21" t="str">
            <v/>
          </cell>
          <cell r="G21" t="str">
            <v>Full</v>
          </cell>
          <cell r="H21" t="str">
            <v>VI</v>
          </cell>
        </row>
        <row r="22">
          <cell r="A22">
            <v>226417</v>
          </cell>
          <cell r="B22" t="str">
            <v>EDMONDS, ERIC W.</v>
          </cell>
          <cell r="C22" t="str">
            <v>ORTHOPAEDIC SURGERY</v>
          </cell>
          <cell r="D22" t="str">
            <v>ORT005</v>
          </cell>
          <cell r="E22">
            <v>9</v>
          </cell>
          <cell r="F22" t="str">
            <v/>
          </cell>
          <cell r="G22" t="str">
            <v>Associate</v>
          </cell>
          <cell r="H22" t="str">
            <v>III</v>
          </cell>
        </row>
        <row r="23">
          <cell r="A23">
            <v>593410</v>
          </cell>
          <cell r="B23" t="str">
            <v>MUBARAK, SCOTT J.</v>
          </cell>
          <cell r="C23" t="str">
            <v>ORTHOPAEDIC SURGERY</v>
          </cell>
          <cell r="D23" t="str">
            <v>ORT005</v>
          </cell>
          <cell r="E23">
            <v>9</v>
          </cell>
          <cell r="F23" t="str">
            <v/>
          </cell>
          <cell r="G23" t="str">
            <v>Full</v>
          </cell>
          <cell r="H23" t="str">
            <v>IX</v>
          </cell>
        </row>
        <row r="24">
          <cell r="A24">
            <v>647975</v>
          </cell>
          <cell r="B24" t="str">
            <v>PENNOCK, ANDREW TENNANT</v>
          </cell>
          <cell r="C24" t="str">
            <v>ORTHOPAEDIC SURGERY</v>
          </cell>
          <cell r="D24" t="str">
            <v>ORT005</v>
          </cell>
          <cell r="E24">
            <v>9</v>
          </cell>
          <cell r="F24" t="str">
            <v/>
          </cell>
          <cell r="G24" t="str">
            <v>Associate</v>
          </cell>
          <cell r="H24" t="str">
            <v>II</v>
          </cell>
        </row>
        <row r="25">
          <cell r="A25">
            <v>673336</v>
          </cell>
          <cell r="B25" t="str">
            <v>PRING, MAYA ELIZABETH</v>
          </cell>
          <cell r="C25" t="str">
            <v>ORTHOPAEDIC SURGERY</v>
          </cell>
          <cell r="D25" t="str">
            <v>ORT005</v>
          </cell>
          <cell r="E25">
            <v>9</v>
          </cell>
          <cell r="F25" t="str">
            <v/>
          </cell>
          <cell r="G25" t="str">
            <v>Full</v>
          </cell>
          <cell r="H25" t="str">
            <v>I</v>
          </cell>
        </row>
        <row r="26">
          <cell r="A26">
            <v>850782</v>
          </cell>
          <cell r="B26" t="str">
            <v>UPASANI, VIDYADHAR VINAYAK</v>
          </cell>
          <cell r="C26" t="str">
            <v>ORTHOPAEDIC SURGERY</v>
          </cell>
          <cell r="D26" t="str">
            <v>ORT005</v>
          </cell>
          <cell r="E26">
            <v>9</v>
          </cell>
          <cell r="F26" t="str">
            <v/>
          </cell>
          <cell r="G26" t="str">
            <v>Assistant</v>
          </cell>
          <cell r="H26" t="str">
            <v>IV</v>
          </cell>
        </row>
        <row r="27">
          <cell r="A27">
            <v>868009</v>
          </cell>
          <cell r="B27" t="str">
            <v>WALLACE, CHARLES DOUGLAS</v>
          </cell>
          <cell r="C27" t="str">
            <v>ORTHOPAEDIC SURGERY</v>
          </cell>
          <cell r="D27" t="str">
            <v>ORT005</v>
          </cell>
          <cell r="E27">
            <v>9</v>
          </cell>
          <cell r="F27" t="str">
            <v/>
          </cell>
          <cell r="G27" t="str">
            <v>Full</v>
          </cell>
          <cell r="H27" t="str">
            <v>I</v>
          </cell>
        </row>
        <row r="28">
          <cell r="A28">
            <v>769476</v>
          </cell>
          <cell r="B28" t="str">
            <v>SKALSKY, ANDREW JOHN</v>
          </cell>
          <cell r="C28" t="str">
            <v>ORTHOPAEDIC SURGERY</v>
          </cell>
          <cell r="D28" t="str">
            <v>PEDHOS</v>
          </cell>
          <cell r="E28">
            <v>3</v>
          </cell>
          <cell r="F28" t="str">
            <v>Rehabilitative Medicine</v>
          </cell>
          <cell r="G28" t="str">
            <v>Associate</v>
          </cell>
          <cell r="H28" t="str">
            <v>I</v>
          </cell>
        </row>
        <row r="29">
          <cell r="A29">
            <v>872654</v>
          </cell>
          <cell r="B29" t="str">
            <v xml:space="preserve">WARD, SAMUEL </v>
          </cell>
          <cell r="C29" t="str">
            <v>ORTHOPAEDIC SURGERY</v>
          </cell>
          <cell r="D29" t="str">
            <v>RAD005</v>
          </cell>
          <cell r="E29">
            <v>5</v>
          </cell>
          <cell r="F29" t="str">
            <v/>
          </cell>
          <cell r="G29" t="str">
            <v>Full</v>
          </cell>
          <cell r="H29" t="str">
            <v>I</v>
          </cell>
        </row>
        <row r="30">
          <cell r="A30">
            <v>284531</v>
          </cell>
          <cell r="B30" t="str">
            <v>GARFIN, STEVEN R.</v>
          </cell>
          <cell r="C30" t="str">
            <v>ORTHOPAEDIC SURGERY</v>
          </cell>
          <cell r="D30" t="str">
            <v>SOM002</v>
          </cell>
          <cell r="E30">
            <v>7</v>
          </cell>
          <cell r="F30" t="str">
            <v/>
          </cell>
          <cell r="G30" t="str">
            <v>Full</v>
          </cell>
          <cell r="H30" t="str">
            <v>FAS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GME New-Cont-SAMPLE"/>
      <sheetName val="Naming Inst"/>
      <sheetName val="New + Cont"/>
      <sheetName val="ACGME Terms-SAMPLE"/>
      <sheetName val="Terms"/>
      <sheetName val="ACGME New-Cont-old"/>
      <sheetName val="Non-ACGME New-Cont-OLD"/>
      <sheetName val="Non-ACGME Terms-OLD"/>
      <sheetName val="Non-ACGME Summary-OLD"/>
      <sheetName val="Summary"/>
      <sheetName val="Approved Values"/>
      <sheetName val="Revising Index #s"/>
      <sheetName val="LOA+Name Chg"/>
      <sheetName val="Title Code + Status Definitions"/>
      <sheetName val="All Programs"/>
      <sheetName val="Status - New-Cont"/>
      <sheetName val="Status - Terms"/>
      <sheetName val="Examples - New-Cont"/>
      <sheetName val="Examples - Terms"/>
      <sheetName val="W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D2" t="str">
            <v>Term</v>
          </cell>
        </row>
        <row r="3">
          <cell r="D3" t="str">
            <v>X/Acc</v>
          </cell>
        </row>
        <row r="4">
          <cell r="D4" t="str">
            <v>X/Non-Acc</v>
          </cell>
        </row>
        <row r="5">
          <cell r="D5" t="str">
            <v>X/Faculty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ing Inst"/>
      <sheetName val="New + Cont"/>
      <sheetName val="Terms"/>
      <sheetName val="Summary"/>
      <sheetName val="Approved Values"/>
      <sheetName val="Enable Macros"/>
      <sheetName val="ACGME New-Cont-SAMPLE"/>
      <sheetName val="ACGME Terms-SAMPLE"/>
      <sheetName val="ACGME New-Cont-old"/>
      <sheetName val="Non-ACGME New-Cont-OLD"/>
      <sheetName val="Non-ACGME Terms-OLD"/>
      <sheetName val="Non-ACGME Summary-OLD"/>
      <sheetName val="Revising Index #s"/>
      <sheetName val="LOA+Name Chg"/>
      <sheetName val="Title Code + Status Definitions"/>
      <sheetName val="All Programs"/>
      <sheetName val="Status - New-Cont"/>
      <sheetName val="Status - Terms"/>
      <sheetName val="Examples - New-Cont"/>
      <sheetName val="Examples - Terms"/>
      <sheetName val="#REF"/>
    </sheetNames>
    <sheetDataSet>
      <sheetData sheetId="0"/>
      <sheetData sheetId="1"/>
      <sheetData sheetId="2"/>
      <sheetData sheetId="3"/>
      <sheetData sheetId="4">
        <row r="2">
          <cell r="L2" t="str">
            <v>Yes</v>
          </cell>
        </row>
        <row r="3">
          <cell r="L3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4"/>
  <sheetViews>
    <sheetView showGridLines="0" tabSelected="1" zoomScaleNormal="100" workbookViewId="0">
      <selection activeCell="D24" sqref="D24"/>
    </sheetView>
  </sheetViews>
  <sheetFormatPr defaultRowHeight="12.75" x14ac:dyDescent="0.2"/>
  <cols>
    <col min="1" max="1" width="13.85546875" style="1" customWidth="1"/>
    <col min="2" max="2" width="7.42578125" style="2" customWidth="1"/>
    <col min="3" max="3" width="9.7109375" style="1" customWidth="1"/>
    <col min="4" max="4" width="9.7109375" style="9" customWidth="1"/>
    <col min="5" max="5" width="9.7109375" style="1" customWidth="1"/>
    <col min="6" max="6" width="10.140625" style="9" bestFit="1" customWidth="1"/>
    <col min="7" max="7" width="13.140625" style="1" bestFit="1" customWidth="1"/>
    <col min="8" max="8" width="9.7109375" style="9" customWidth="1"/>
    <col min="9" max="9" width="9.7109375" style="1" customWidth="1"/>
    <col min="10" max="10" width="9.7109375" style="9" customWidth="1"/>
    <col min="11" max="11" width="9.7109375" style="1" customWidth="1"/>
    <col min="12" max="12" width="9.7109375" style="9" customWidth="1"/>
    <col min="13" max="13" width="9.7109375" style="1" customWidth="1"/>
    <col min="14" max="14" width="9.7109375" style="9" customWidth="1"/>
    <col min="15" max="15" width="10.140625" style="1" bestFit="1" customWidth="1"/>
    <col min="16" max="16" width="9.7109375" style="9" customWidth="1"/>
    <col min="17" max="17" width="9.7109375" style="1" customWidth="1"/>
    <col min="18" max="18" width="9.7109375" style="13" customWidth="1"/>
    <col min="19" max="19" width="10.140625" style="1" bestFit="1" customWidth="1"/>
    <col min="20" max="20" width="9.7109375" style="13" customWidth="1"/>
    <col min="21" max="21" width="9.7109375" style="1" customWidth="1"/>
    <col min="22" max="22" width="9.7109375" style="15" customWidth="1"/>
  </cols>
  <sheetData>
    <row r="1" spans="1:26" ht="15" x14ac:dyDescent="0.25">
      <c r="A1" s="173" t="s">
        <v>31</v>
      </c>
      <c r="B1" s="174"/>
      <c r="C1" s="175"/>
      <c r="D1" s="175"/>
      <c r="E1" s="175"/>
      <c r="F1" s="175"/>
      <c r="G1" s="175"/>
      <c r="H1" s="176" t="s">
        <v>50</v>
      </c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7"/>
    </row>
    <row r="2" spans="1:26" x14ac:dyDescent="0.2">
      <c r="A2" s="154" t="s">
        <v>30</v>
      </c>
      <c r="B2" s="22"/>
      <c r="C2" s="23"/>
      <c r="D2" s="23"/>
      <c r="E2" s="25"/>
      <c r="F2" s="24"/>
      <c r="G2" s="25"/>
      <c r="H2" s="24"/>
      <c r="I2" s="25"/>
      <c r="J2" s="24"/>
      <c r="K2" s="25"/>
      <c r="L2" s="24"/>
      <c r="M2" s="26"/>
      <c r="N2" s="27"/>
      <c r="O2" s="26"/>
      <c r="P2" s="27"/>
      <c r="Q2" s="26"/>
      <c r="R2" s="28"/>
      <c r="S2" s="26"/>
      <c r="T2" s="28"/>
      <c r="U2" s="26"/>
      <c r="V2" s="152"/>
    </row>
    <row r="3" spans="1:26" ht="13.5" thickBot="1" x14ac:dyDescent="0.25">
      <c r="A3" s="164" t="s">
        <v>49</v>
      </c>
      <c r="B3" s="7"/>
      <c r="C3" s="6"/>
      <c r="D3" s="10"/>
      <c r="E3" s="5"/>
      <c r="F3" s="11"/>
      <c r="G3" s="5"/>
      <c r="H3" s="11"/>
      <c r="I3" s="5"/>
      <c r="J3" s="11"/>
      <c r="K3" s="5"/>
      <c r="L3" s="11"/>
      <c r="M3" s="4"/>
      <c r="N3" s="12"/>
      <c r="O3" s="4"/>
      <c r="P3" s="12"/>
      <c r="Q3" s="4"/>
      <c r="R3" s="17"/>
      <c r="S3" s="4"/>
      <c r="T3" s="17"/>
      <c r="U3" s="4"/>
      <c r="V3" s="153"/>
    </row>
    <row r="4" spans="1:26" x14ac:dyDescent="0.2">
      <c r="A4" s="151"/>
      <c r="B4" s="29"/>
      <c r="C4" s="26"/>
      <c r="D4" s="27"/>
      <c r="E4" s="26"/>
      <c r="F4" s="27"/>
      <c r="G4" s="26"/>
      <c r="H4" s="27"/>
      <c r="I4" s="26"/>
      <c r="J4" s="27"/>
      <c r="K4" s="26"/>
      <c r="L4" s="27"/>
      <c r="M4" s="26"/>
      <c r="N4" s="27"/>
      <c r="O4" s="26"/>
      <c r="P4" s="27"/>
      <c r="Q4" s="26"/>
      <c r="R4" s="28"/>
      <c r="S4" s="26"/>
      <c r="T4" s="28"/>
      <c r="U4" s="26"/>
      <c r="V4" s="155"/>
    </row>
    <row r="5" spans="1:26" x14ac:dyDescent="0.2">
      <c r="A5" s="151" t="s">
        <v>25</v>
      </c>
      <c r="B5" s="29"/>
      <c r="C5" s="71"/>
      <c r="D5" s="72"/>
      <c r="E5" s="26"/>
      <c r="F5" s="27"/>
      <c r="G5" s="26"/>
      <c r="H5" s="27"/>
      <c r="I5" s="26"/>
      <c r="J5" s="27"/>
      <c r="K5" s="26"/>
      <c r="L5" s="27"/>
      <c r="M5" s="26"/>
      <c r="N5" s="27"/>
      <c r="O5" s="26"/>
      <c r="P5" s="27"/>
      <c r="Q5" s="26"/>
      <c r="R5" s="28"/>
      <c r="S5" s="26"/>
      <c r="T5" s="28"/>
      <c r="U5" s="26"/>
      <c r="V5" s="152"/>
      <c r="W5" s="1"/>
      <c r="X5" s="13"/>
      <c r="Y5" s="1"/>
      <c r="Z5" s="15"/>
    </row>
    <row r="6" spans="1:26" x14ac:dyDescent="0.2">
      <c r="A6" s="151"/>
      <c r="B6" s="29"/>
      <c r="C6" s="71"/>
      <c r="D6" s="72"/>
      <c r="E6" s="26"/>
      <c r="F6" s="27"/>
      <c r="G6" s="26"/>
      <c r="H6" s="27"/>
      <c r="I6" s="26"/>
      <c r="J6" s="27"/>
      <c r="K6" s="26"/>
      <c r="L6" s="27"/>
      <c r="M6" s="26"/>
      <c r="N6" s="27"/>
      <c r="O6" s="26"/>
      <c r="P6" s="27"/>
      <c r="Q6" s="26"/>
      <c r="R6" s="28"/>
      <c r="S6" s="26"/>
      <c r="T6" s="28"/>
      <c r="U6" s="26"/>
      <c r="V6" s="152"/>
      <c r="W6" s="1"/>
      <c r="X6" s="13"/>
      <c r="Y6" s="1"/>
      <c r="Z6" s="15"/>
    </row>
    <row r="7" spans="1:26" x14ac:dyDescent="0.2">
      <c r="A7" s="151"/>
      <c r="B7" s="29"/>
      <c r="C7" s="122" t="s">
        <v>28</v>
      </c>
      <c r="D7" s="130"/>
      <c r="E7" s="122" t="s">
        <v>29</v>
      </c>
      <c r="F7" s="123"/>
      <c r="G7" s="122" t="s">
        <v>29</v>
      </c>
      <c r="H7" s="123"/>
      <c r="I7" s="131" t="s">
        <v>29</v>
      </c>
      <c r="J7" s="132"/>
      <c r="K7" s="122" t="s">
        <v>29</v>
      </c>
      <c r="L7" s="123"/>
      <c r="M7" s="122" t="s">
        <v>29</v>
      </c>
      <c r="N7" s="123"/>
      <c r="O7" s="122" t="s">
        <v>29</v>
      </c>
      <c r="P7" s="123"/>
      <c r="Q7" s="122" t="s">
        <v>29</v>
      </c>
      <c r="R7" s="123"/>
      <c r="S7" s="122" t="s">
        <v>29</v>
      </c>
      <c r="T7" s="123"/>
      <c r="U7" s="122" t="s">
        <v>29</v>
      </c>
      <c r="V7" s="123"/>
    </row>
    <row r="8" spans="1:26" x14ac:dyDescent="0.2">
      <c r="A8" s="151"/>
      <c r="B8" s="30"/>
      <c r="C8" s="124" t="s">
        <v>2</v>
      </c>
      <c r="D8" s="125"/>
      <c r="E8" s="126" t="s">
        <v>3</v>
      </c>
      <c r="F8" s="127"/>
      <c r="G8" s="126" t="s">
        <v>4</v>
      </c>
      <c r="H8" s="127"/>
      <c r="I8" s="128" t="s">
        <v>5</v>
      </c>
      <c r="J8" s="129"/>
      <c r="K8" s="126" t="s">
        <v>6</v>
      </c>
      <c r="L8" s="127"/>
      <c r="M8" s="126" t="s">
        <v>7</v>
      </c>
      <c r="N8" s="127"/>
      <c r="O8" s="126" t="s">
        <v>8</v>
      </c>
      <c r="P8" s="127"/>
      <c r="Q8" s="126" t="s">
        <v>9</v>
      </c>
      <c r="R8" s="127"/>
      <c r="S8" s="126" t="s">
        <v>10</v>
      </c>
      <c r="T8" s="127"/>
      <c r="U8" s="126" t="s">
        <v>11</v>
      </c>
      <c r="V8" s="156"/>
    </row>
    <row r="9" spans="1:26" x14ac:dyDescent="0.2">
      <c r="A9" s="157"/>
      <c r="B9" s="30"/>
      <c r="C9" s="133">
        <v>1</v>
      </c>
      <c r="D9" s="134"/>
      <c r="E9" s="135">
        <v>1.1000000000000001</v>
      </c>
      <c r="F9" s="127"/>
      <c r="G9" s="135">
        <v>1.2</v>
      </c>
      <c r="H9" s="127"/>
      <c r="I9" s="136">
        <v>1.3</v>
      </c>
      <c r="J9" s="137"/>
      <c r="K9" s="135">
        <v>1.4</v>
      </c>
      <c r="L9" s="127"/>
      <c r="M9" s="135">
        <v>1.5</v>
      </c>
      <c r="N9" s="127"/>
      <c r="O9" s="138">
        <v>1.65</v>
      </c>
      <c r="P9" s="127"/>
      <c r="Q9" s="135">
        <v>1.8</v>
      </c>
      <c r="R9" s="127"/>
      <c r="S9" s="135">
        <v>2</v>
      </c>
      <c r="T9" s="127"/>
      <c r="U9" s="138">
        <v>2.25</v>
      </c>
      <c r="V9" s="127"/>
    </row>
    <row r="10" spans="1:26" x14ac:dyDescent="0.2">
      <c r="A10" s="151" t="s">
        <v>0</v>
      </c>
      <c r="B10" s="8" t="s">
        <v>1</v>
      </c>
      <c r="C10" s="8" t="s">
        <v>26</v>
      </c>
      <c r="D10" s="14" t="s">
        <v>27</v>
      </c>
      <c r="E10" s="8" t="s">
        <v>26</v>
      </c>
      <c r="F10" s="14" t="s">
        <v>27</v>
      </c>
      <c r="G10" s="8" t="s">
        <v>26</v>
      </c>
      <c r="H10" s="14" t="s">
        <v>27</v>
      </c>
      <c r="I10" s="8" t="s">
        <v>26</v>
      </c>
      <c r="J10" s="14" t="s">
        <v>27</v>
      </c>
      <c r="K10" s="8" t="s">
        <v>26</v>
      </c>
      <c r="L10" s="14" t="s">
        <v>27</v>
      </c>
      <c r="M10" s="8" t="s">
        <v>26</v>
      </c>
      <c r="N10" s="14" t="s">
        <v>27</v>
      </c>
      <c r="O10" s="8" t="s">
        <v>26</v>
      </c>
      <c r="P10" s="14" t="s">
        <v>27</v>
      </c>
      <c r="Q10" s="8" t="s">
        <v>26</v>
      </c>
      <c r="R10" s="14" t="s">
        <v>27</v>
      </c>
      <c r="S10" s="8" t="s">
        <v>26</v>
      </c>
      <c r="T10" s="14" t="s">
        <v>27</v>
      </c>
      <c r="U10" s="8" t="s">
        <v>26</v>
      </c>
      <c r="V10" s="158" t="s">
        <v>27</v>
      </c>
    </row>
    <row r="11" spans="1:26" x14ac:dyDescent="0.2">
      <c r="A11" s="159" t="s">
        <v>12</v>
      </c>
      <c r="B11" s="3"/>
      <c r="C11" s="18">
        <v>78900</v>
      </c>
      <c r="D11" s="31">
        <f>C11/12</f>
        <v>6575</v>
      </c>
      <c r="E11" s="18">
        <f>ROUND(C11*1.1,-2)</f>
        <v>86800</v>
      </c>
      <c r="F11" s="16">
        <f>E11/12</f>
        <v>7233.333333333333</v>
      </c>
      <c r="G11" s="21">
        <f>ROUND(C11*1.2,-2)</f>
        <v>94700</v>
      </c>
      <c r="H11" s="16">
        <f>G11/12</f>
        <v>7891.666666666667</v>
      </c>
      <c r="I11" s="21">
        <f t="shared" ref="I11:I12" si="0">ROUND(C11*1.3,-2)</f>
        <v>102600</v>
      </c>
      <c r="J11" s="16">
        <f>I11/12</f>
        <v>8550</v>
      </c>
      <c r="K11" s="20">
        <f t="shared" ref="K11:K34" si="1">ROUND(C11*1.4,-2)</f>
        <v>110500</v>
      </c>
      <c r="L11" s="16">
        <f>K11/12</f>
        <v>9208.3333333333339</v>
      </c>
      <c r="M11" s="21">
        <f>ROUND(C11*1.5,-2)</f>
        <v>118400</v>
      </c>
      <c r="N11" s="32">
        <f>M11/12</f>
        <v>9866.6666666666661</v>
      </c>
      <c r="O11" s="21">
        <f t="shared" ref="O11:O34" si="2">ROUND(C11*1.65,-2)</f>
        <v>130200</v>
      </c>
      <c r="P11" s="16">
        <f>O11/12</f>
        <v>10850</v>
      </c>
      <c r="Q11" s="20">
        <f>ROUND(C11*1.8,-2)+100</f>
        <v>142100</v>
      </c>
      <c r="R11" s="16">
        <f>Q11/12</f>
        <v>11841.666666666666</v>
      </c>
      <c r="S11" s="20">
        <f>ROUND(C11*2,-2)</f>
        <v>157800</v>
      </c>
      <c r="T11" s="16">
        <f>S11/12</f>
        <v>13150</v>
      </c>
      <c r="U11" s="20">
        <f>ROUND(C11*2.25,-2)+100</f>
        <v>177600</v>
      </c>
      <c r="V11" s="161">
        <f>U11/12</f>
        <v>14800</v>
      </c>
    </row>
    <row r="12" spans="1:26" x14ac:dyDescent="0.2">
      <c r="A12" s="160"/>
      <c r="B12" s="30"/>
      <c r="C12" s="18"/>
      <c r="D12" s="16"/>
      <c r="E12" s="18"/>
      <c r="F12" s="16"/>
      <c r="G12" s="21"/>
      <c r="H12" s="16"/>
      <c r="I12" s="21"/>
      <c r="J12" s="16"/>
      <c r="K12" s="20"/>
      <c r="L12" s="16"/>
      <c r="M12" s="21"/>
      <c r="N12" s="32"/>
      <c r="O12" s="21"/>
      <c r="P12" s="16"/>
      <c r="Q12" s="20"/>
      <c r="R12" s="16"/>
      <c r="S12" s="20"/>
      <c r="T12" s="16"/>
      <c r="U12" s="20"/>
      <c r="V12" s="161"/>
    </row>
    <row r="13" spans="1:26" x14ac:dyDescent="0.2">
      <c r="A13" s="159" t="s">
        <v>13</v>
      </c>
      <c r="B13" s="3" t="s">
        <v>14</v>
      </c>
      <c r="C13" s="18">
        <v>90700</v>
      </c>
      <c r="D13" s="16">
        <f t="shared" ref="D13:D18" si="3">C13/12</f>
        <v>7558.333333333333</v>
      </c>
      <c r="E13" s="18">
        <f t="shared" ref="E12:E34" si="4">ROUND(C13*1.1,-2)</f>
        <v>99800</v>
      </c>
      <c r="F13" s="16">
        <f t="shared" ref="F13:F34" si="5">E13/12</f>
        <v>8316.6666666666661</v>
      </c>
      <c r="G13" s="21">
        <f>ROUND(C13*1.2,-2)+100</f>
        <v>108900</v>
      </c>
      <c r="H13" s="16">
        <f t="shared" ref="H13:H34" si="6">G13/12</f>
        <v>9075</v>
      </c>
      <c r="I13" s="21">
        <f>ROUND(C13*1.3,-2)+100</f>
        <v>118000</v>
      </c>
      <c r="J13" s="16">
        <f t="shared" ref="J13:J34" si="7">I13/12</f>
        <v>9833.3333333333339</v>
      </c>
      <c r="K13" s="20">
        <f t="shared" si="1"/>
        <v>127000</v>
      </c>
      <c r="L13" s="16">
        <f t="shared" ref="L13:L34" si="8">K13/12</f>
        <v>10583.333333333334</v>
      </c>
      <c r="M13" s="21">
        <f t="shared" ref="M12:M34" si="9">ROUND(C13*1.5,-2)</f>
        <v>136100</v>
      </c>
      <c r="N13" s="32">
        <f t="shared" ref="N13:N34" si="10">M13/12</f>
        <v>11341.666666666666</v>
      </c>
      <c r="O13" s="21">
        <f t="shared" si="2"/>
        <v>149700</v>
      </c>
      <c r="P13" s="16">
        <f t="shared" ref="P13:P34" si="11">O13/12</f>
        <v>12475</v>
      </c>
      <c r="Q13" s="20">
        <f t="shared" ref="Q11:Q34" si="12">ROUND(C13*1.8,-2)</f>
        <v>163300</v>
      </c>
      <c r="R13" s="16">
        <f t="shared" ref="R13:R34" si="13">Q13/12</f>
        <v>13608.333333333334</v>
      </c>
      <c r="S13" s="20">
        <f t="shared" ref="S12:S34" si="14">ROUND(C13*2,-2)</f>
        <v>181400</v>
      </c>
      <c r="T13" s="16">
        <f t="shared" ref="T13:T34" si="15">S13/12</f>
        <v>15116.666666666666</v>
      </c>
      <c r="U13" s="20">
        <f t="shared" ref="U12:U34" si="16">ROUND(C13*2.25,-2)</f>
        <v>204100</v>
      </c>
      <c r="V13" s="161">
        <f t="shared" ref="V13:V34" si="17">U13/12</f>
        <v>17008.333333333332</v>
      </c>
    </row>
    <row r="14" spans="1:26" x14ac:dyDescent="0.2">
      <c r="A14" s="160"/>
      <c r="B14" s="3" t="s">
        <v>15</v>
      </c>
      <c r="C14" s="18">
        <v>95400</v>
      </c>
      <c r="D14" s="16">
        <f t="shared" si="3"/>
        <v>7950</v>
      </c>
      <c r="E14" s="18">
        <f>ROUND(C14*1.1,-2)+100</f>
        <v>105000</v>
      </c>
      <c r="F14" s="16">
        <f t="shared" si="5"/>
        <v>8750</v>
      </c>
      <c r="G14" s="21">
        <f t="shared" ref="G12:G34" si="18">ROUND(C14*1.2,-2)</f>
        <v>114500</v>
      </c>
      <c r="H14" s="16">
        <f t="shared" si="6"/>
        <v>9541.6666666666661</v>
      </c>
      <c r="I14" s="21">
        <f t="shared" ref="I14:I18" si="19">ROUND(C14*1.3,-2)+100</f>
        <v>124100</v>
      </c>
      <c r="J14" s="16">
        <f t="shared" si="7"/>
        <v>10341.666666666666</v>
      </c>
      <c r="K14" s="20">
        <f t="shared" si="1"/>
        <v>133600</v>
      </c>
      <c r="L14" s="16">
        <f t="shared" si="8"/>
        <v>11133.333333333334</v>
      </c>
      <c r="M14" s="21">
        <f t="shared" si="9"/>
        <v>143100</v>
      </c>
      <c r="N14" s="32">
        <f t="shared" si="10"/>
        <v>11925</v>
      </c>
      <c r="O14" s="21">
        <f>ROUND(C14*1.65,-2)+100</f>
        <v>157500</v>
      </c>
      <c r="P14" s="16">
        <f t="shared" si="11"/>
        <v>13125</v>
      </c>
      <c r="Q14" s="20">
        <f>ROUND(C14*1.8,-2)+100</f>
        <v>171800</v>
      </c>
      <c r="R14" s="16">
        <f t="shared" si="13"/>
        <v>14316.666666666666</v>
      </c>
      <c r="S14" s="20">
        <f t="shared" si="14"/>
        <v>190800</v>
      </c>
      <c r="T14" s="16">
        <f t="shared" si="15"/>
        <v>15900</v>
      </c>
      <c r="U14" s="20">
        <f t="shared" si="16"/>
        <v>214700</v>
      </c>
      <c r="V14" s="161">
        <f t="shared" si="17"/>
        <v>17891.666666666668</v>
      </c>
    </row>
    <row r="15" spans="1:26" x14ac:dyDescent="0.2">
      <c r="A15" s="160"/>
      <c r="B15" s="3" t="s">
        <v>16</v>
      </c>
      <c r="C15" s="18">
        <v>100500</v>
      </c>
      <c r="D15" s="16">
        <f t="shared" si="3"/>
        <v>8375</v>
      </c>
      <c r="E15" s="18">
        <f t="shared" si="4"/>
        <v>110600</v>
      </c>
      <c r="F15" s="16">
        <f t="shared" si="5"/>
        <v>9216.6666666666661</v>
      </c>
      <c r="G15" s="21">
        <f t="shared" si="18"/>
        <v>120600</v>
      </c>
      <c r="H15" s="16">
        <f t="shared" si="6"/>
        <v>10050</v>
      </c>
      <c r="I15" s="21">
        <f>ROUND(C15*1.3,-2)</f>
        <v>130700</v>
      </c>
      <c r="J15" s="16">
        <f t="shared" si="7"/>
        <v>10891.666666666666</v>
      </c>
      <c r="K15" s="20">
        <f t="shared" si="1"/>
        <v>140700</v>
      </c>
      <c r="L15" s="16">
        <f t="shared" si="8"/>
        <v>11725</v>
      </c>
      <c r="M15" s="21">
        <f t="shared" si="9"/>
        <v>150800</v>
      </c>
      <c r="N15" s="32">
        <f t="shared" si="10"/>
        <v>12566.666666666666</v>
      </c>
      <c r="O15" s="21">
        <f>ROUND(C15*1.65,-2)+100</f>
        <v>165900</v>
      </c>
      <c r="P15" s="16">
        <f t="shared" si="11"/>
        <v>13825</v>
      </c>
      <c r="Q15" s="20">
        <f t="shared" si="12"/>
        <v>180900</v>
      </c>
      <c r="R15" s="16">
        <f t="shared" si="13"/>
        <v>15075</v>
      </c>
      <c r="S15" s="20">
        <f t="shared" si="14"/>
        <v>201000</v>
      </c>
      <c r="T15" s="16">
        <f t="shared" si="15"/>
        <v>16750</v>
      </c>
      <c r="U15" s="20">
        <f>ROUND(C15*2.25,-2)+100</f>
        <v>226200</v>
      </c>
      <c r="V15" s="161">
        <f t="shared" si="17"/>
        <v>18850</v>
      </c>
    </row>
    <row r="16" spans="1:26" x14ac:dyDescent="0.2">
      <c r="A16" s="160"/>
      <c r="B16" s="19" t="s">
        <v>17</v>
      </c>
      <c r="C16" s="18">
        <v>106000</v>
      </c>
      <c r="D16" s="16">
        <f t="shared" si="3"/>
        <v>8833.3333333333339</v>
      </c>
      <c r="E16" s="18">
        <f t="shared" si="4"/>
        <v>116600</v>
      </c>
      <c r="F16" s="16">
        <f t="shared" si="5"/>
        <v>9716.6666666666661</v>
      </c>
      <c r="G16" s="21">
        <f t="shared" si="18"/>
        <v>127200</v>
      </c>
      <c r="H16" s="16">
        <f t="shared" si="6"/>
        <v>10600</v>
      </c>
      <c r="I16" s="21">
        <f>ROUND(C16*1.3,-2)</f>
        <v>137800</v>
      </c>
      <c r="J16" s="16">
        <f t="shared" si="7"/>
        <v>11483.333333333334</v>
      </c>
      <c r="K16" s="20">
        <f t="shared" si="1"/>
        <v>148400</v>
      </c>
      <c r="L16" s="16">
        <f t="shared" si="8"/>
        <v>12366.666666666666</v>
      </c>
      <c r="M16" s="21">
        <f t="shared" si="9"/>
        <v>159000</v>
      </c>
      <c r="N16" s="32">
        <f t="shared" si="10"/>
        <v>13250</v>
      </c>
      <c r="O16" s="21">
        <f t="shared" si="2"/>
        <v>174900</v>
      </c>
      <c r="P16" s="16">
        <f t="shared" si="11"/>
        <v>14575</v>
      </c>
      <c r="Q16" s="20">
        <f t="shared" si="12"/>
        <v>190800</v>
      </c>
      <c r="R16" s="16">
        <f t="shared" si="13"/>
        <v>15900</v>
      </c>
      <c r="S16" s="20">
        <f t="shared" si="14"/>
        <v>212000</v>
      </c>
      <c r="T16" s="16">
        <f t="shared" si="15"/>
        <v>17666.666666666668</v>
      </c>
      <c r="U16" s="20">
        <f t="shared" si="16"/>
        <v>238500</v>
      </c>
      <c r="V16" s="161">
        <f t="shared" si="17"/>
        <v>19875</v>
      </c>
    </row>
    <row r="17" spans="1:22" x14ac:dyDescent="0.2">
      <c r="A17" s="162"/>
      <c r="B17" s="3" t="s">
        <v>18</v>
      </c>
      <c r="C17" s="18">
        <v>111800</v>
      </c>
      <c r="D17" s="16">
        <f t="shared" si="3"/>
        <v>9316.6666666666661</v>
      </c>
      <c r="E17" s="18">
        <f t="shared" si="4"/>
        <v>123000</v>
      </c>
      <c r="F17" s="16">
        <f t="shared" si="5"/>
        <v>10250</v>
      </c>
      <c r="G17" s="21">
        <f t="shared" si="18"/>
        <v>134200</v>
      </c>
      <c r="H17" s="16">
        <f t="shared" si="6"/>
        <v>11183.333333333334</v>
      </c>
      <c r="I17" s="21">
        <f t="shared" si="19"/>
        <v>145400</v>
      </c>
      <c r="J17" s="16">
        <f t="shared" si="7"/>
        <v>12116.666666666666</v>
      </c>
      <c r="K17" s="20">
        <f>ROUND(C17*1.4,-2)+100</f>
        <v>156600</v>
      </c>
      <c r="L17" s="16">
        <f t="shared" si="8"/>
        <v>13050</v>
      </c>
      <c r="M17" s="21">
        <f>ROUND(C17*1.5,-2)+100</f>
        <v>167800</v>
      </c>
      <c r="N17" s="32">
        <f t="shared" si="10"/>
        <v>13983.333333333334</v>
      </c>
      <c r="O17" s="21">
        <f>ROUND(C17*1.65,-2)+100</f>
        <v>184600</v>
      </c>
      <c r="P17" s="16">
        <f t="shared" si="11"/>
        <v>15383.333333333334</v>
      </c>
      <c r="Q17" s="20">
        <f>ROUND(C17*1.8,-2)+200</f>
        <v>201400</v>
      </c>
      <c r="R17" s="16">
        <f t="shared" si="13"/>
        <v>16783.333333333332</v>
      </c>
      <c r="S17" s="20">
        <f>ROUND(C17*2,-2)+100</f>
        <v>223700</v>
      </c>
      <c r="T17" s="16">
        <f t="shared" si="15"/>
        <v>18641.666666666668</v>
      </c>
      <c r="U17" s="20">
        <f>ROUND(C17*2.25,-2)+100</f>
        <v>251700</v>
      </c>
      <c r="V17" s="161">
        <f t="shared" si="17"/>
        <v>20975</v>
      </c>
    </row>
    <row r="18" spans="1:22" x14ac:dyDescent="0.2">
      <c r="A18" s="162"/>
      <c r="B18" s="3" t="s">
        <v>19</v>
      </c>
      <c r="C18" s="18">
        <v>117600</v>
      </c>
      <c r="D18" s="16">
        <f t="shared" si="3"/>
        <v>9800</v>
      </c>
      <c r="E18" s="18">
        <f t="shared" si="4"/>
        <v>129400</v>
      </c>
      <c r="F18" s="16">
        <f t="shared" si="5"/>
        <v>10783.333333333334</v>
      </c>
      <c r="G18" s="21">
        <f>ROUND(C18*1.2,-2)+100</f>
        <v>141200</v>
      </c>
      <c r="H18" s="16">
        <f t="shared" si="6"/>
        <v>11766.666666666666</v>
      </c>
      <c r="I18" s="21">
        <f t="shared" si="19"/>
        <v>153000</v>
      </c>
      <c r="J18" s="16">
        <f t="shared" si="7"/>
        <v>12750</v>
      </c>
      <c r="K18" s="20">
        <f>ROUND(C18*1.4,-2)+100</f>
        <v>164700</v>
      </c>
      <c r="L18" s="16">
        <f t="shared" si="8"/>
        <v>13725</v>
      </c>
      <c r="M18" s="21">
        <f>ROUND(C18*1.5,-2)+100</f>
        <v>176500</v>
      </c>
      <c r="N18" s="32">
        <f t="shared" si="10"/>
        <v>14708.333333333334</v>
      </c>
      <c r="O18" s="21">
        <f>ROUND(C18*1.65,-2)+200</f>
        <v>194200</v>
      </c>
      <c r="P18" s="16">
        <f t="shared" si="11"/>
        <v>16183.333333333334</v>
      </c>
      <c r="Q18" s="20">
        <f>ROUND(C18*1.8,-2)+100</f>
        <v>211800</v>
      </c>
      <c r="R18" s="16">
        <f t="shared" si="13"/>
        <v>17650</v>
      </c>
      <c r="S18" s="20">
        <f>ROUND(C18*2,-2)+100</f>
        <v>235300</v>
      </c>
      <c r="T18" s="16">
        <f t="shared" si="15"/>
        <v>19608.333333333332</v>
      </c>
      <c r="U18" s="20">
        <f>ROUND(C18*2.25,-2)+200</f>
        <v>264800</v>
      </c>
      <c r="V18" s="161">
        <f t="shared" si="17"/>
        <v>22066.666666666668</v>
      </c>
    </row>
    <row r="19" spans="1:22" x14ac:dyDescent="0.2">
      <c r="A19" s="160"/>
      <c r="B19" s="30"/>
      <c r="C19" s="18"/>
      <c r="D19" s="16"/>
      <c r="E19" s="18"/>
      <c r="F19" s="16"/>
      <c r="G19" s="21"/>
      <c r="H19" s="16"/>
      <c r="I19" s="21"/>
      <c r="J19" s="16"/>
      <c r="K19" s="20"/>
      <c r="L19" s="16"/>
      <c r="M19" s="21"/>
      <c r="N19" s="32"/>
      <c r="O19" s="21"/>
      <c r="P19" s="16"/>
      <c r="Q19" s="20"/>
      <c r="R19" s="16"/>
      <c r="S19" s="20"/>
      <c r="T19" s="16"/>
      <c r="U19" s="20"/>
      <c r="V19" s="161"/>
    </row>
    <row r="20" spans="1:22" x14ac:dyDescent="0.2">
      <c r="A20" s="159" t="s">
        <v>22</v>
      </c>
      <c r="B20" s="3" t="s">
        <v>14</v>
      </c>
      <c r="C20" s="18">
        <v>111900</v>
      </c>
      <c r="D20" s="16">
        <f>C20/12</f>
        <v>9325</v>
      </c>
      <c r="E20" s="18">
        <f t="shared" si="4"/>
        <v>123100</v>
      </c>
      <c r="F20" s="16">
        <f t="shared" si="5"/>
        <v>10258.333333333334</v>
      </c>
      <c r="G20" s="21">
        <f t="shared" si="18"/>
        <v>134300</v>
      </c>
      <c r="H20" s="16">
        <f t="shared" si="6"/>
        <v>11191.666666666666</v>
      </c>
      <c r="I20" s="21">
        <f t="shared" ref="I14:I34" si="20">ROUND(C20*1.3,-2)</f>
        <v>145500</v>
      </c>
      <c r="J20" s="16">
        <f t="shared" si="7"/>
        <v>12125</v>
      </c>
      <c r="K20" s="20">
        <f t="shared" si="1"/>
        <v>156700</v>
      </c>
      <c r="L20" s="16">
        <f t="shared" si="8"/>
        <v>13058.333333333334</v>
      </c>
      <c r="M20" s="21">
        <f t="shared" si="9"/>
        <v>167900</v>
      </c>
      <c r="N20" s="32">
        <f t="shared" si="10"/>
        <v>13991.666666666666</v>
      </c>
      <c r="O20" s="21">
        <f>ROUND(C20*1.65,-2)+100</f>
        <v>184700</v>
      </c>
      <c r="P20" s="16">
        <f t="shared" si="11"/>
        <v>15391.666666666666</v>
      </c>
      <c r="Q20" s="20">
        <f>ROUND(C20*1.8,-2)+100</f>
        <v>201500</v>
      </c>
      <c r="R20" s="16">
        <f t="shared" si="13"/>
        <v>16791.666666666668</v>
      </c>
      <c r="S20" s="20">
        <f t="shared" si="14"/>
        <v>223800</v>
      </c>
      <c r="T20" s="16">
        <f t="shared" si="15"/>
        <v>18650</v>
      </c>
      <c r="U20" s="20">
        <f t="shared" si="16"/>
        <v>251800</v>
      </c>
      <c r="V20" s="161">
        <f t="shared" si="17"/>
        <v>20983.333333333332</v>
      </c>
    </row>
    <row r="21" spans="1:22" x14ac:dyDescent="0.2">
      <c r="A21" s="162"/>
      <c r="B21" s="3" t="s">
        <v>15</v>
      </c>
      <c r="C21" s="18">
        <v>117700</v>
      </c>
      <c r="D21" s="16">
        <f>C21/12</f>
        <v>9808.3333333333339</v>
      </c>
      <c r="E21" s="18">
        <f t="shared" si="4"/>
        <v>129500</v>
      </c>
      <c r="F21" s="16">
        <f t="shared" si="5"/>
        <v>10791.666666666666</v>
      </c>
      <c r="G21" s="21">
        <f>ROUND(C21*1.2,-2)+100</f>
        <v>141300</v>
      </c>
      <c r="H21" s="16">
        <f t="shared" si="6"/>
        <v>11775</v>
      </c>
      <c r="I21" s="21">
        <f>ROUND(C21*1.3,-2)+100</f>
        <v>153100</v>
      </c>
      <c r="J21" s="16">
        <f t="shared" si="7"/>
        <v>12758.333333333334</v>
      </c>
      <c r="K21" s="20">
        <f t="shared" si="1"/>
        <v>164800</v>
      </c>
      <c r="L21" s="16">
        <f t="shared" si="8"/>
        <v>13733.333333333334</v>
      </c>
      <c r="M21" s="21">
        <f t="shared" si="9"/>
        <v>176600</v>
      </c>
      <c r="N21" s="32">
        <f t="shared" si="10"/>
        <v>14716.666666666666</v>
      </c>
      <c r="O21" s="21">
        <f t="shared" ref="O21:O24" si="21">ROUND(C21*1.65,-2)+100</f>
        <v>194300</v>
      </c>
      <c r="P21" s="16">
        <f t="shared" si="11"/>
        <v>16191.666666666666</v>
      </c>
      <c r="Q21" s="20">
        <f>ROUND(C21*1.8,-2)</f>
        <v>211900</v>
      </c>
      <c r="R21" s="16">
        <f t="shared" si="13"/>
        <v>17658.333333333332</v>
      </c>
      <c r="S21" s="20">
        <f t="shared" si="14"/>
        <v>235400</v>
      </c>
      <c r="T21" s="16">
        <f t="shared" si="15"/>
        <v>19616.666666666668</v>
      </c>
      <c r="U21" s="20">
        <f>ROUND(C21*2.25,-2)+100</f>
        <v>264900</v>
      </c>
      <c r="V21" s="161">
        <f t="shared" si="17"/>
        <v>22075</v>
      </c>
    </row>
    <row r="22" spans="1:22" x14ac:dyDescent="0.2">
      <c r="A22" s="163"/>
      <c r="B22" s="3" t="s">
        <v>16</v>
      </c>
      <c r="C22" s="18">
        <v>123900</v>
      </c>
      <c r="D22" s="16">
        <f>C22/12</f>
        <v>10325</v>
      </c>
      <c r="E22" s="18">
        <f t="shared" si="4"/>
        <v>136300</v>
      </c>
      <c r="F22" s="16">
        <f t="shared" si="5"/>
        <v>11358.333333333334</v>
      </c>
      <c r="G22" s="21">
        <f t="shared" si="18"/>
        <v>148700</v>
      </c>
      <c r="H22" s="16">
        <f t="shared" si="6"/>
        <v>12391.666666666666</v>
      </c>
      <c r="I22" s="21">
        <f t="shared" si="20"/>
        <v>161100</v>
      </c>
      <c r="J22" s="16">
        <f t="shared" si="7"/>
        <v>13425</v>
      </c>
      <c r="K22" s="20">
        <f t="shared" si="1"/>
        <v>173500</v>
      </c>
      <c r="L22" s="16">
        <f t="shared" si="8"/>
        <v>14458.333333333334</v>
      </c>
      <c r="M22" s="21">
        <f t="shared" si="9"/>
        <v>185900</v>
      </c>
      <c r="N22" s="32">
        <f t="shared" si="10"/>
        <v>15491.666666666666</v>
      </c>
      <c r="O22" s="21">
        <f t="shared" si="21"/>
        <v>204500</v>
      </c>
      <c r="P22" s="16">
        <f t="shared" si="11"/>
        <v>17041.666666666668</v>
      </c>
      <c r="Q22" s="20">
        <f t="shared" ref="Q21:Q24" si="22">ROUND(C22*1.8,-2)+100</f>
        <v>223100</v>
      </c>
      <c r="R22" s="16">
        <f t="shared" si="13"/>
        <v>18591.666666666668</v>
      </c>
      <c r="S22" s="20">
        <f t="shared" si="14"/>
        <v>247800</v>
      </c>
      <c r="T22" s="16">
        <f t="shared" si="15"/>
        <v>20650</v>
      </c>
      <c r="U22" s="20">
        <f t="shared" si="16"/>
        <v>278800</v>
      </c>
      <c r="V22" s="161">
        <f t="shared" si="17"/>
        <v>23233.333333333332</v>
      </c>
    </row>
    <row r="23" spans="1:22" x14ac:dyDescent="0.2">
      <c r="A23" s="163"/>
      <c r="B23" s="3" t="s">
        <v>17</v>
      </c>
      <c r="C23" s="18">
        <v>130900</v>
      </c>
      <c r="D23" s="16">
        <f>C23/12</f>
        <v>10908.333333333334</v>
      </c>
      <c r="E23" s="18">
        <f t="shared" si="4"/>
        <v>144000</v>
      </c>
      <c r="F23" s="16">
        <f t="shared" si="5"/>
        <v>12000</v>
      </c>
      <c r="G23" s="21">
        <f t="shared" si="18"/>
        <v>157100</v>
      </c>
      <c r="H23" s="16">
        <f t="shared" si="6"/>
        <v>13091.666666666666</v>
      </c>
      <c r="I23" s="21">
        <f t="shared" si="20"/>
        <v>170200</v>
      </c>
      <c r="J23" s="16">
        <f t="shared" si="7"/>
        <v>14183.333333333334</v>
      </c>
      <c r="K23" s="20">
        <f t="shared" si="1"/>
        <v>183300</v>
      </c>
      <c r="L23" s="16">
        <f t="shared" si="8"/>
        <v>15275</v>
      </c>
      <c r="M23" s="21">
        <f t="shared" si="9"/>
        <v>196400</v>
      </c>
      <c r="N23" s="32">
        <f t="shared" si="10"/>
        <v>16366.666666666666</v>
      </c>
      <c r="O23" s="21">
        <f t="shared" si="21"/>
        <v>216100</v>
      </c>
      <c r="P23" s="16">
        <f t="shared" si="11"/>
        <v>18008.333333333332</v>
      </c>
      <c r="Q23" s="20">
        <f t="shared" si="22"/>
        <v>235700</v>
      </c>
      <c r="R23" s="16">
        <f t="shared" si="13"/>
        <v>19641.666666666668</v>
      </c>
      <c r="S23" s="20">
        <f>ROUND(C23*2,-2)+100</f>
        <v>261900</v>
      </c>
      <c r="T23" s="16">
        <f t="shared" si="15"/>
        <v>21825</v>
      </c>
      <c r="U23" s="20">
        <f>ROUND(C23*2.25,-2)+200</f>
        <v>294700</v>
      </c>
      <c r="V23" s="161">
        <f t="shared" si="17"/>
        <v>24558.333333333332</v>
      </c>
    </row>
    <row r="24" spans="1:22" x14ac:dyDescent="0.2">
      <c r="A24" s="163"/>
      <c r="B24" s="3" t="s">
        <v>18</v>
      </c>
      <c r="C24" s="18">
        <v>141100</v>
      </c>
      <c r="D24" s="16">
        <f>C24/12</f>
        <v>11758.333333333334</v>
      </c>
      <c r="E24" s="18">
        <f>ROUND(C24*1.1,-2)+100</f>
        <v>155300</v>
      </c>
      <c r="F24" s="16">
        <f t="shared" si="5"/>
        <v>12941.666666666666</v>
      </c>
      <c r="G24" s="21">
        <f>ROUND(C24*1.2,-2)+100</f>
        <v>169400</v>
      </c>
      <c r="H24" s="16">
        <f t="shared" si="6"/>
        <v>14116.666666666666</v>
      </c>
      <c r="I24" s="21">
        <f>ROUND(C24*1.3,-2)+100</f>
        <v>183500</v>
      </c>
      <c r="J24" s="16">
        <f t="shared" si="7"/>
        <v>15291.666666666666</v>
      </c>
      <c r="K24" s="20">
        <f>ROUND(C24*1.4,-2)+100</f>
        <v>197600</v>
      </c>
      <c r="L24" s="16">
        <f t="shared" si="8"/>
        <v>16466.666666666668</v>
      </c>
      <c r="M24" s="21">
        <f t="shared" si="9"/>
        <v>211700</v>
      </c>
      <c r="N24" s="32">
        <f t="shared" si="10"/>
        <v>17641.666666666668</v>
      </c>
      <c r="O24" s="21">
        <f t="shared" si="21"/>
        <v>232900</v>
      </c>
      <c r="P24" s="16">
        <f t="shared" si="11"/>
        <v>19408.333333333332</v>
      </c>
      <c r="Q24" s="20">
        <f t="shared" si="22"/>
        <v>254100</v>
      </c>
      <c r="R24" s="16">
        <f t="shared" si="13"/>
        <v>21175</v>
      </c>
      <c r="S24" s="20">
        <f>ROUND(C24*2,-2)+100</f>
        <v>282300</v>
      </c>
      <c r="T24" s="16">
        <f t="shared" si="15"/>
        <v>23525</v>
      </c>
      <c r="U24" s="20">
        <f>ROUND(C24*2.25,-2)+100</f>
        <v>317600</v>
      </c>
      <c r="V24" s="161">
        <f t="shared" si="17"/>
        <v>26466.666666666668</v>
      </c>
    </row>
    <row r="25" spans="1:22" x14ac:dyDescent="0.2">
      <c r="A25" s="151"/>
      <c r="B25" s="30"/>
      <c r="C25" s="18"/>
      <c r="D25" s="16"/>
      <c r="E25" s="18"/>
      <c r="F25" s="16"/>
      <c r="G25" s="21"/>
      <c r="H25" s="16"/>
      <c r="I25" s="21"/>
      <c r="J25" s="16"/>
      <c r="K25" s="20"/>
      <c r="L25" s="16"/>
      <c r="M25" s="21"/>
      <c r="N25" s="32"/>
      <c r="O25" s="21"/>
      <c r="P25" s="16"/>
      <c r="Q25" s="20"/>
      <c r="R25" s="16"/>
      <c r="S25" s="20"/>
      <c r="T25" s="16"/>
      <c r="U25" s="20"/>
      <c r="V25" s="161"/>
    </row>
    <row r="26" spans="1:22" x14ac:dyDescent="0.2">
      <c r="A26" s="154" t="s">
        <v>23</v>
      </c>
      <c r="B26" s="3" t="s">
        <v>14</v>
      </c>
      <c r="C26" s="18">
        <v>131000</v>
      </c>
      <c r="D26" s="16">
        <f>C26/12</f>
        <v>10916.666666666666</v>
      </c>
      <c r="E26" s="18">
        <f t="shared" si="4"/>
        <v>144100</v>
      </c>
      <c r="F26" s="16">
        <f t="shared" si="5"/>
        <v>12008.333333333334</v>
      </c>
      <c r="G26" s="21">
        <f t="shared" si="18"/>
        <v>157200</v>
      </c>
      <c r="H26" s="16">
        <f t="shared" si="6"/>
        <v>13100</v>
      </c>
      <c r="I26" s="21">
        <f t="shared" si="20"/>
        <v>170300</v>
      </c>
      <c r="J26" s="16">
        <f t="shared" si="7"/>
        <v>14191.666666666666</v>
      </c>
      <c r="K26" s="20">
        <f t="shared" si="1"/>
        <v>183400</v>
      </c>
      <c r="L26" s="16">
        <f t="shared" si="8"/>
        <v>15283.333333333334</v>
      </c>
      <c r="M26" s="21">
        <f t="shared" si="9"/>
        <v>196500</v>
      </c>
      <c r="N26" s="32">
        <f t="shared" si="10"/>
        <v>16375</v>
      </c>
      <c r="O26" s="21">
        <f t="shared" si="2"/>
        <v>216200</v>
      </c>
      <c r="P26" s="16">
        <f t="shared" si="11"/>
        <v>18016.666666666668</v>
      </c>
      <c r="Q26" s="20">
        <f t="shared" si="12"/>
        <v>235800</v>
      </c>
      <c r="R26" s="16">
        <f t="shared" si="13"/>
        <v>19650</v>
      </c>
      <c r="S26" s="20">
        <f t="shared" si="14"/>
        <v>262000</v>
      </c>
      <c r="T26" s="16">
        <f t="shared" si="15"/>
        <v>21833.333333333332</v>
      </c>
      <c r="U26" s="20">
        <f t="shared" si="16"/>
        <v>294800</v>
      </c>
      <c r="V26" s="161">
        <f t="shared" si="17"/>
        <v>24566.666666666668</v>
      </c>
    </row>
    <row r="27" spans="1:22" x14ac:dyDescent="0.2">
      <c r="A27" s="163"/>
      <c r="B27" s="3" t="s">
        <v>15</v>
      </c>
      <c r="C27" s="18">
        <v>141200</v>
      </c>
      <c r="D27" s="16">
        <f t="shared" ref="D27:D34" si="23">C27/12</f>
        <v>11766.666666666666</v>
      </c>
      <c r="E27" s="18">
        <f>ROUND(C27*1.1,-2)+100</f>
        <v>155400</v>
      </c>
      <c r="F27" s="16">
        <f t="shared" si="5"/>
        <v>12950</v>
      </c>
      <c r="G27" s="21">
        <f>ROUND(C27*1.2,-2)+100</f>
        <v>169500</v>
      </c>
      <c r="H27" s="16">
        <f t="shared" si="6"/>
        <v>14125</v>
      </c>
      <c r="I27" s="21">
        <f t="shared" si="20"/>
        <v>183600</v>
      </c>
      <c r="J27" s="16">
        <f t="shared" si="7"/>
        <v>15300</v>
      </c>
      <c r="K27" s="20">
        <f t="shared" si="1"/>
        <v>197700</v>
      </c>
      <c r="L27" s="16">
        <f t="shared" si="8"/>
        <v>16475</v>
      </c>
      <c r="M27" s="21">
        <f t="shared" si="9"/>
        <v>211800</v>
      </c>
      <c r="N27" s="32">
        <f t="shared" si="10"/>
        <v>17650</v>
      </c>
      <c r="O27" s="21">
        <f t="shared" si="2"/>
        <v>233000</v>
      </c>
      <c r="P27" s="16">
        <f t="shared" si="11"/>
        <v>19416.666666666668</v>
      </c>
      <c r="Q27" s="20">
        <f t="shared" si="12"/>
        <v>254200</v>
      </c>
      <c r="R27" s="16">
        <f t="shared" si="13"/>
        <v>21183.333333333332</v>
      </c>
      <c r="S27" s="20">
        <f t="shared" si="14"/>
        <v>282400</v>
      </c>
      <c r="T27" s="16">
        <f t="shared" si="15"/>
        <v>23533.333333333332</v>
      </c>
      <c r="U27" s="20">
        <f t="shared" si="16"/>
        <v>317700</v>
      </c>
      <c r="V27" s="161">
        <f t="shared" si="17"/>
        <v>26475</v>
      </c>
    </row>
    <row r="28" spans="1:22" x14ac:dyDescent="0.2">
      <c r="A28" s="163"/>
      <c r="B28" s="3" t="s">
        <v>16</v>
      </c>
      <c r="C28" s="18">
        <v>152100</v>
      </c>
      <c r="D28" s="16">
        <f t="shared" si="23"/>
        <v>12675</v>
      </c>
      <c r="E28" s="18">
        <f>ROUND(C28*1.1,-2)+100</f>
        <v>167400</v>
      </c>
      <c r="F28" s="16">
        <f t="shared" si="5"/>
        <v>13950</v>
      </c>
      <c r="G28" s="21">
        <f t="shared" ref="G28:G31" si="24">ROUND(C28*1.2,-2)+100</f>
        <v>182600</v>
      </c>
      <c r="H28" s="16">
        <f t="shared" si="6"/>
        <v>15216.666666666666</v>
      </c>
      <c r="I28" s="21">
        <f>ROUND(C28*1.3,-2)+100</f>
        <v>197800</v>
      </c>
      <c r="J28" s="16">
        <f t="shared" si="7"/>
        <v>16483.333333333332</v>
      </c>
      <c r="K28" s="20">
        <f>ROUND(C28*1.4,-2)+100</f>
        <v>213000</v>
      </c>
      <c r="L28" s="16">
        <f t="shared" si="8"/>
        <v>17750</v>
      </c>
      <c r="M28" s="21">
        <f t="shared" si="9"/>
        <v>228200</v>
      </c>
      <c r="N28" s="32">
        <f t="shared" si="10"/>
        <v>19016.666666666668</v>
      </c>
      <c r="O28" s="21">
        <f t="shared" si="2"/>
        <v>251000</v>
      </c>
      <c r="P28" s="16">
        <f t="shared" si="11"/>
        <v>20916.666666666668</v>
      </c>
      <c r="Q28" s="20">
        <f t="shared" si="12"/>
        <v>273800</v>
      </c>
      <c r="R28" s="16">
        <f t="shared" si="13"/>
        <v>22816.666666666668</v>
      </c>
      <c r="S28" s="20">
        <f t="shared" si="14"/>
        <v>304200</v>
      </c>
      <c r="T28" s="16">
        <f t="shared" si="15"/>
        <v>25350</v>
      </c>
      <c r="U28" s="20">
        <f>ROUND(C28*2.25,-2)+100</f>
        <v>342300</v>
      </c>
      <c r="V28" s="161">
        <f t="shared" si="17"/>
        <v>28525</v>
      </c>
    </row>
    <row r="29" spans="1:22" x14ac:dyDescent="0.2">
      <c r="A29" s="163"/>
      <c r="B29" s="3" t="s">
        <v>17</v>
      </c>
      <c r="C29" s="18">
        <v>163600</v>
      </c>
      <c r="D29" s="16">
        <f t="shared" si="23"/>
        <v>13633.333333333334</v>
      </c>
      <c r="E29" s="18">
        <f t="shared" si="4"/>
        <v>180000</v>
      </c>
      <c r="F29" s="16">
        <f t="shared" si="5"/>
        <v>15000</v>
      </c>
      <c r="G29" s="21">
        <f t="shared" si="24"/>
        <v>196400</v>
      </c>
      <c r="H29" s="16">
        <f t="shared" si="6"/>
        <v>16366.666666666666</v>
      </c>
      <c r="I29" s="21">
        <f t="shared" si="20"/>
        <v>212700</v>
      </c>
      <c r="J29" s="16">
        <f t="shared" si="7"/>
        <v>17725</v>
      </c>
      <c r="K29" s="20">
        <f>ROUND(C29*1.4,-2)+100</f>
        <v>229100</v>
      </c>
      <c r="L29" s="16">
        <f t="shared" si="8"/>
        <v>19091.666666666668</v>
      </c>
      <c r="M29" s="21">
        <f t="shared" si="9"/>
        <v>245400</v>
      </c>
      <c r="N29" s="32">
        <f t="shared" si="10"/>
        <v>20450</v>
      </c>
      <c r="O29" s="21">
        <f>ROUND(C29*1.65,-2)+100</f>
        <v>270000</v>
      </c>
      <c r="P29" s="16">
        <f t="shared" si="11"/>
        <v>22500</v>
      </c>
      <c r="Q29" s="20">
        <f t="shared" si="12"/>
        <v>294500</v>
      </c>
      <c r="R29" s="16">
        <f t="shared" si="13"/>
        <v>24541.666666666668</v>
      </c>
      <c r="S29" s="20">
        <f t="shared" si="14"/>
        <v>327200</v>
      </c>
      <c r="T29" s="16">
        <f t="shared" si="15"/>
        <v>27266.666666666668</v>
      </c>
      <c r="U29" s="20">
        <f t="shared" si="16"/>
        <v>368100</v>
      </c>
      <c r="V29" s="161">
        <f t="shared" si="17"/>
        <v>30675</v>
      </c>
    </row>
    <row r="30" spans="1:22" x14ac:dyDescent="0.2">
      <c r="A30" s="163"/>
      <c r="B30" s="3" t="s">
        <v>18</v>
      </c>
      <c r="C30" s="18">
        <v>175900</v>
      </c>
      <c r="D30" s="16">
        <f t="shared" si="23"/>
        <v>14658.333333333334</v>
      </c>
      <c r="E30" s="18">
        <f t="shared" si="4"/>
        <v>193500</v>
      </c>
      <c r="F30" s="16">
        <f t="shared" si="5"/>
        <v>16125</v>
      </c>
      <c r="G30" s="21">
        <f>ROUND(C30*1.2,-2)</f>
        <v>211100</v>
      </c>
      <c r="H30" s="16">
        <f t="shared" si="6"/>
        <v>17591.666666666668</v>
      </c>
      <c r="I30" s="21">
        <f t="shared" si="20"/>
        <v>228700</v>
      </c>
      <c r="J30" s="16">
        <f t="shared" si="7"/>
        <v>19058.333333333332</v>
      </c>
      <c r="K30" s="20">
        <f t="shared" si="1"/>
        <v>246300</v>
      </c>
      <c r="L30" s="16">
        <f t="shared" si="8"/>
        <v>20525</v>
      </c>
      <c r="M30" s="21">
        <f t="shared" si="9"/>
        <v>263900</v>
      </c>
      <c r="N30" s="32">
        <f t="shared" si="10"/>
        <v>21991.666666666668</v>
      </c>
      <c r="O30" s="21">
        <f t="shared" ref="O30:O31" si="25">ROUND(C30*1.65,-2)+100</f>
        <v>290300</v>
      </c>
      <c r="P30" s="16">
        <f t="shared" si="11"/>
        <v>24191.666666666668</v>
      </c>
      <c r="Q30" s="20">
        <f>ROUND(C30*1.8,-2)+100</f>
        <v>316700</v>
      </c>
      <c r="R30" s="16">
        <f t="shared" si="13"/>
        <v>26391.666666666668</v>
      </c>
      <c r="S30" s="20">
        <f t="shared" si="14"/>
        <v>351800</v>
      </c>
      <c r="T30" s="16">
        <f t="shared" si="15"/>
        <v>29316.666666666668</v>
      </c>
      <c r="U30" s="20">
        <f t="shared" si="16"/>
        <v>395800</v>
      </c>
      <c r="V30" s="161">
        <f t="shared" si="17"/>
        <v>32983.333333333336</v>
      </c>
    </row>
    <row r="31" spans="1:22" x14ac:dyDescent="0.2">
      <c r="A31" s="163"/>
      <c r="B31" s="3" t="s">
        <v>19</v>
      </c>
      <c r="C31" s="18">
        <v>189100</v>
      </c>
      <c r="D31" s="16">
        <f t="shared" si="23"/>
        <v>15758.333333333334</v>
      </c>
      <c r="E31" s="18">
        <f>ROUND(C31*1.1,-2)+100</f>
        <v>208100</v>
      </c>
      <c r="F31" s="16">
        <f t="shared" si="5"/>
        <v>17341.666666666668</v>
      </c>
      <c r="G31" s="21">
        <f t="shared" si="24"/>
        <v>227000</v>
      </c>
      <c r="H31" s="16">
        <f t="shared" si="6"/>
        <v>18916.666666666668</v>
      </c>
      <c r="I31" s="21">
        <f>ROUND(C31*1.3,-2)+100</f>
        <v>245900</v>
      </c>
      <c r="J31" s="16">
        <f t="shared" si="7"/>
        <v>20491.666666666668</v>
      </c>
      <c r="K31" s="20">
        <f>ROUND(C31*1.4,-2)+100</f>
        <v>264800</v>
      </c>
      <c r="L31" s="16">
        <f t="shared" si="8"/>
        <v>22066.666666666668</v>
      </c>
      <c r="M31" s="21">
        <f t="shared" si="9"/>
        <v>283700</v>
      </c>
      <c r="N31" s="32">
        <f t="shared" si="10"/>
        <v>23641.666666666668</v>
      </c>
      <c r="O31" s="21">
        <f t="shared" si="25"/>
        <v>312100</v>
      </c>
      <c r="P31" s="16">
        <f t="shared" si="11"/>
        <v>26008.333333333332</v>
      </c>
      <c r="Q31" s="20">
        <f t="shared" si="12"/>
        <v>340400</v>
      </c>
      <c r="R31" s="16">
        <f t="shared" si="13"/>
        <v>28366.666666666668</v>
      </c>
      <c r="S31" s="20">
        <f t="shared" si="14"/>
        <v>378200</v>
      </c>
      <c r="T31" s="16">
        <f t="shared" si="15"/>
        <v>31516.666666666668</v>
      </c>
      <c r="U31" s="20">
        <f t="shared" si="16"/>
        <v>425500</v>
      </c>
      <c r="V31" s="161">
        <f t="shared" si="17"/>
        <v>35458.333333333336</v>
      </c>
    </row>
    <row r="32" spans="1:22" x14ac:dyDescent="0.2">
      <c r="A32" s="163"/>
      <c r="B32" s="3" t="s">
        <v>20</v>
      </c>
      <c r="C32" s="18">
        <v>203500</v>
      </c>
      <c r="D32" s="16">
        <f t="shared" si="23"/>
        <v>16958.333333333332</v>
      </c>
      <c r="E32" s="18">
        <f t="shared" si="4"/>
        <v>223900</v>
      </c>
      <c r="F32" s="16">
        <f t="shared" si="5"/>
        <v>18658.333333333332</v>
      </c>
      <c r="G32" s="21">
        <f t="shared" si="18"/>
        <v>244200</v>
      </c>
      <c r="H32" s="16">
        <f t="shared" si="6"/>
        <v>20350</v>
      </c>
      <c r="I32" s="21">
        <f t="shared" si="20"/>
        <v>264600</v>
      </c>
      <c r="J32" s="16">
        <f t="shared" si="7"/>
        <v>22050</v>
      </c>
      <c r="K32" s="20">
        <f t="shared" si="1"/>
        <v>284900</v>
      </c>
      <c r="L32" s="16">
        <f t="shared" si="8"/>
        <v>23741.666666666668</v>
      </c>
      <c r="M32" s="21">
        <f t="shared" si="9"/>
        <v>305300</v>
      </c>
      <c r="N32" s="32">
        <f t="shared" si="10"/>
        <v>25441.666666666668</v>
      </c>
      <c r="O32" s="21">
        <f t="shared" si="2"/>
        <v>335800</v>
      </c>
      <c r="P32" s="16">
        <f t="shared" si="11"/>
        <v>27983.333333333332</v>
      </c>
      <c r="Q32" s="20">
        <f t="shared" si="12"/>
        <v>366300</v>
      </c>
      <c r="R32" s="16">
        <f t="shared" si="13"/>
        <v>30525</v>
      </c>
      <c r="S32" s="20">
        <f t="shared" si="14"/>
        <v>407000</v>
      </c>
      <c r="T32" s="16">
        <f t="shared" si="15"/>
        <v>33916.666666666664</v>
      </c>
      <c r="U32" s="20">
        <f t="shared" si="16"/>
        <v>457900</v>
      </c>
      <c r="V32" s="161">
        <f t="shared" si="17"/>
        <v>38158.333333333336</v>
      </c>
    </row>
    <row r="33" spans="1:22" x14ac:dyDescent="0.2">
      <c r="A33" s="163"/>
      <c r="B33" s="3" t="s">
        <v>21</v>
      </c>
      <c r="C33" s="18">
        <v>219800</v>
      </c>
      <c r="D33" s="16">
        <f t="shared" si="23"/>
        <v>18316.666666666668</v>
      </c>
      <c r="E33" s="18">
        <f t="shared" si="4"/>
        <v>241800</v>
      </c>
      <c r="F33" s="16">
        <f t="shared" si="5"/>
        <v>20150</v>
      </c>
      <c r="G33" s="21">
        <f t="shared" si="18"/>
        <v>263800</v>
      </c>
      <c r="H33" s="16">
        <f t="shared" si="6"/>
        <v>21983.333333333332</v>
      </c>
      <c r="I33" s="21">
        <f>ROUND(C33*1.3,-2)+100</f>
        <v>285800</v>
      </c>
      <c r="J33" s="16">
        <f t="shared" si="7"/>
        <v>23816.666666666668</v>
      </c>
      <c r="K33" s="20">
        <f>ROUND(C33*1.4,-2)+100</f>
        <v>307800</v>
      </c>
      <c r="L33" s="16">
        <f t="shared" si="8"/>
        <v>25650</v>
      </c>
      <c r="M33" s="21">
        <f t="shared" si="9"/>
        <v>329700</v>
      </c>
      <c r="N33" s="32">
        <f t="shared" si="10"/>
        <v>27475</v>
      </c>
      <c r="O33" s="21">
        <f t="shared" si="2"/>
        <v>362700</v>
      </c>
      <c r="P33" s="16">
        <f t="shared" si="11"/>
        <v>30225</v>
      </c>
      <c r="Q33" s="20">
        <f>ROUND(C33*1.8,-2)+100</f>
        <v>395700</v>
      </c>
      <c r="R33" s="16">
        <f t="shared" si="13"/>
        <v>32975</v>
      </c>
      <c r="S33" s="20">
        <f t="shared" si="14"/>
        <v>439600</v>
      </c>
      <c r="T33" s="16">
        <f t="shared" si="15"/>
        <v>36633.333333333336</v>
      </c>
      <c r="U33" s="20">
        <f t="shared" si="16"/>
        <v>494600</v>
      </c>
      <c r="V33" s="161">
        <f t="shared" si="17"/>
        <v>41216.666666666664</v>
      </c>
    </row>
    <row r="34" spans="1:22" ht="13.5" thickBot="1" x14ac:dyDescent="0.25">
      <c r="A34" s="165"/>
      <c r="B34" s="166" t="s">
        <v>24</v>
      </c>
      <c r="C34" s="167">
        <v>238300</v>
      </c>
      <c r="D34" s="168">
        <f t="shared" si="23"/>
        <v>19858.333333333332</v>
      </c>
      <c r="E34" s="167">
        <f>ROUND(C34*1.1,-2)+100</f>
        <v>262200</v>
      </c>
      <c r="F34" s="168">
        <f t="shared" si="5"/>
        <v>21850</v>
      </c>
      <c r="G34" s="169">
        <f t="shared" si="18"/>
        <v>286000</v>
      </c>
      <c r="H34" s="168">
        <f t="shared" si="6"/>
        <v>23833.333333333332</v>
      </c>
      <c r="I34" s="169">
        <f t="shared" si="20"/>
        <v>309800</v>
      </c>
      <c r="J34" s="168">
        <f t="shared" si="7"/>
        <v>25816.666666666668</v>
      </c>
      <c r="K34" s="170">
        <f>ROUND(C34*1.4,-2)+100</f>
        <v>333700</v>
      </c>
      <c r="L34" s="168">
        <f t="shared" si="8"/>
        <v>27808.333333333332</v>
      </c>
      <c r="M34" s="169">
        <f t="shared" si="9"/>
        <v>357500</v>
      </c>
      <c r="N34" s="171">
        <f t="shared" si="10"/>
        <v>29791.666666666668</v>
      </c>
      <c r="O34" s="169">
        <f t="shared" si="2"/>
        <v>393200</v>
      </c>
      <c r="P34" s="168">
        <f t="shared" si="11"/>
        <v>32766.666666666668</v>
      </c>
      <c r="Q34" s="170">
        <f>ROUND(C34*1.8,-2)+100</f>
        <v>429000</v>
      </c>
      <c r="R34" s="168">
        <f t="shared" si="13"/>
        <v>35750</v>
      </c>
      <c r="S34" s="170">
        <f t="shared" si="14"/>
        <v>476600</v>
      </c>
      <c r="T34" s="168">
        <f t="shared" si="15"/>
        <v>39716.666666666664</v>
      </c>
      <c r="U34" s="170">
        <f t="shared" si="16"/>
        <v>536200</v>
      </c>
      <c r="V34" s="172">
        <f t="shared" si="17"/>
        <v>44683.333333333336</v>
      </c>
    </row>
  </sheetData>
  <mergeCells count="30">
    <mergeCell ref="O9:P9"/>
    <mergeCell ref="Q9:R9"/>
    <mergeCell ref="S9:T9"/>
    <mergeCell ref="U9:V9"/>
    <mergeCell ref="O8:P8"/>
    <mergeCell ref="Q8:R8"/>
    <mergeCell ref="S8:T8"/>
    <mergeCell ref="U8:V8"/>
    <mergeCell ref="C9:D9"/>
    <mergeCell ref="E9:F9"/>
    <mergeCell ref="G9:H9"/>
    <mergeCell ref="I9:J9"/>
    <mergeCell ref="K9:L9"/>
    <mergeCell ref="M9:N9"/>
    <mergeCell ref="O7:P7"/>
    <mergeCell ref="Q7:R7"/>
    <mergeCell ref="S7:T7"/>
    <mergeCell ref="U7:V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7:N7"/>
  </mergeCells>
  <printOptions horizontalCentered="1"/>
  <pageMargins left="0.1" right="0.1" top="0.5" bottom="0.25" header="0" footer="0"/>
  <pageSetup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55"/>
  <sheetViews>
    <sheetView zoomScaleNormal="100" workbookViewId="0">
      <selection activeCell="H24" sqref="H24"/>
    </sheetView>
  </sheetViews>
  <sheetFormatPr defaultRowHeight="11.25" x14ac:dyDescent="0.2"/>
  <cols>
    <col min="1" max="1" width="11.85546875" style="37" customWidth="1"/>
    <col min="2" max="2" width="3.42578125" style="38" bestFit="1" customWidth="1"/>
    <col min="3" max="12" width="8.5703125" style="39" customWidth="1"/>
    <col min="13" max="13" width="3.85546875" style="40" customWidth="1"/>
    <col min="14" max="14" width="13.7109375" style="40" customWidth="1"/>
    <col min="15" max="15" width="3.42578125" style="40" bestFit="1" customWidth="1"/>
    <col min="16" max="24" width="8.7109375" style="40" customWidth="1"/>
    <col min="25" max="25" width="8.85546875" style="40" customWidth="1"/>
    <col min="26" max="89" width="9.140625" style="40"/>
    <col min="90" max="90" width="9.85546875" style="40" customWidth="1"/>
    <col min="91" max="91" width="3.42578125" style="40" bestFit="1" customWidth="1"/>
    <col min="92" max="101" width="8.5703125" style="40" customWidth="1"/>
    <col min="102" max="102" width="3.85546875" style="40" customWidth="1"/>
    <col min="103" max="103" width="9.85546875" style="40" customWidth="1"/>
    <col min="104" max="104" width="3.42578125" style="40" bestFit="1" customWidth="1"/>
    <col min="105" max="113" width="8.7109375" style="40" customWidth="1"/>
    <col min="114" max="114" width="8.85546875" style="40" customWidth="1"/>
    <col min="115" max="345" width="9.140625" style="40"/>
    <col min="346" max="346" width="9.85546875" style="40" customWidth="1"/>
    <col min="347" max="347" width="3.42578125" style="40" bestFit="1" customWidth="1"/>
    <col min="348" max="357" width="8.5703125" style="40" customWidth="1"/>
    <col min="358" max="358" width="3.85546875" style="40" customWidth="1"/>
    <col min="359" max="359" width="9.85546875" style="40" customWidth="1"/>
    <col min="360" max="360" width="3.42578125" style="40" bestFit="1" customWidth="1"/>
    <col min="361" max="369" width="8.7109375" style="40" customWidth="1"/>
    <col min="370" max="370" width="8.85546875" style="40" customWidth="1"/>
    <col min="371" max="601" width="9.140625" style="40"/>
    <col min="602" max="602" width="9.85546875" style="40" customWidth="1"/>
    <col min="603" max="603" width="3.42578125" style="40" bestFit="1" customWidth="1"/>
    <col min="604" max="613" width="8.5703125" style="40" customWidth="1"/>
    <col min="614" max="614" width="3.85546875" style="40" customWidth="1"/>
    <col min="615" max="615" width="9.85546875" style="40" customWidth="1"/>
    <col min="616" max="616" width="3.42578125" style="40" bestFit="1" customWidth="1"/>
    <col min="617" max="625" width="8.7109375" style="40" customWidth="1"/>
    <col min="626" max="626" width="8.85546875" style="40" customWidth="1"/>
    <col min="627" max="857" width="9.140625" style="40"/>
    <col min="858" max="858" width="9.85546875" style="40" customWidth="1"/>
    <col min="859" max="859" width="3.42578125" style="40" bestFit="1" customWidth="1"/>
    <col min="860" max="869" width="8.5703125" style="40" customWidth="1"/>
    <col min="870" max="870" width="3.85546875" style="40" customWidth="1"/>
    <col min="871" max="871" width="9.85546875" style="40" customWidth="1"/>
    <col min="872" max="872" width="3.42578125" style="40" bestFit="1" customWidth="1"/>
    <col min="873" max="881" width="8.7109375" style="40" customWidth="1"/>
    <col min="882" max="882" width="8.85546875" style="40" customWidth="1"/>
    <col min="883" max="1113" width="9.140625" style="40"/>
    <col min="1114" max="1114" width="9.85546875" style="40" customWidth="1"/>
    <col min="1115" max="1115" width="3.42578125" style="40" bestFit="1" customWidth="1"/>
    <col min="1116" max="1125" width="8.5703125" style="40" customWidth="1"/>
    <col min="1126" max="1126" width="3.85546875" style="40" customWidth="1"/>
    <col min="1127" max="1127" width="9.85546875" style="40" customWidth="1"/>
    <col min="1128" max="1128" width="3.42578125" style="40" bestFit="1" customWidth="1"/>
    <col min="1129" max="1137" width="8.7109375" style="40" customWidth="1"/>
    <col min="1138" max="1138" width="8.85546875" style="40" customWidth="1"/>
    <col min="1139" max="1369" width="9.140625" style="40"/>
    <col min="1370" max="1370" width="9.85546875" style="40" customWidth="1"/>
    <col min="1371" max="1371" width="3.42578125" style="40" bestFit="1" customWidth="1"/>
    <col min="1372" max="1381" width="8.5703125" style="40" customWidth="1"/>
    <col min="1382" max="1382" width="3.85546875" style="40" customWidth="1"/>
    <col min="1383" max="1383" width="9.85546875" style="40" customWidth="1"/>
    <col min="1384" max="1384" width="3.42578125" style="40" bestFit="1" customWidth="1"/>
    <col min="1385" max="1393" width="8.7109375" style="40" customWidth="1"/>
    <col min="1394" max="1394" width="8.85546875" style="40" customWidth="1"/>
    <col min="1395" max="1625" width="9.140625" style="40"/>
    <col min="1626" max="1626" width="9.85546875" style="40" customWidth="1"/>
    <col min="1627" max="1627" width="3.42578125" style="40" bestFit="1" customWidth="1"/>
    <col min="1628" max="1637" width="8.5703125" style="40" customWidth="1"/>
    <col min="1638" max="1638" width="3.85546875" style="40" customWidth="1"/>
    <col min="1639" max="1639" width="9.85546875" style="40" customWidth="1"/>
    <col min="1640" max="1640" width="3.42578125" style="40" bestFit="1" customWidth="1"/>
    <col min="1641" max="1649" width="8.7109375" style="40" customWidth="1"/>
    <col min="1650" max="1650" width="8.85546875" style="40" customWidth="1"/>
    <col min="1651" max="1881" width="9.140625" style="40"/>
    <col min="1882" max="1882" width="9.85546875" style="40" customWidth="1"/>
    <col min="1883" max="1883" width="3.42578125" style="40" bestFit="1" customWidth="1"/>
    <col min="1884" max="1893" width="8.5703125" style="40" customWidth="1"/>
    <col min="1894" max="1894" width="3.85546875" style="40" customWidth="1"/>
    <col min="1895" max="1895" width="9.85546875" style="40" customWidth="1"/>
    <col min="1896" max="1896" width="3.42578125" style="40" bestFit="1" customWidth="1"/>
    <col min="1897" max="1905" width="8.7109375" style="40" customWidth="1"/>
    <col min="1906" max="1906" width="8.85546875" style="40" customWidth="1"/>
    <col min="1907" max="2137" width="9.140625" style="40"/>
    <col min="2138" max="2138" width="9.85546875" style="40" customWidth="1"/>
    <col min="2139" max="2139" width="3.42578125" style="40" bestFit="1" customWidth="1"/>
    <col min="2140" max="2149" width="8.5703125" style="40" customWidth="1"/>
    <col min="2150" max="2150" width="3.85546875" style="40" customWidth="1"/>
    <col min="2151" max="2151" width="9.85546875" style="40" customWidth="1"/>
    <col min="2152" max="2152" width="3.42578125" style="40" bestFit="1" customWidth="1"/>
    <col min="2153" max="2161" width="8.7109375" style="40" customWidth="1"/>
    <col min="2162" max="2162" width="8.85546875" style="40" customWidth="1"/>
    <col min="2163" max="2393" width="9.140625" style="40"/>
    <col min="2394" max="2394" width="9.85546875" style="40" customWidth="1"/>
    <col min="2395" max="2395" width="3.42578125" style="40" bestFit="1" customWidth="1"/>
    <col min="2396" max="2405" width="8.5703125" style="40" customWidth="1"/>
    <col min="2406" max="2406" width="3.85546875" style="40" customWidth="1"/>
    <col min="2407" max="2407" width="9.85546875" style="40" customWidth="1"/>
    <col min="2408" max="2408" width="3.42578125" style="40" bestFit="1" customWidth="1"/>
    <col min="2409" max="2417" width="8.7109375" style="40" customWidth="1"/>
    <col min="2418" max="2418" width="8.85546875" style="40" customWidth="1"/>
    <col min="2419" max="2649" width="9.140625" style="40"/>
    <col min="2650" max="2650" width="9.85546875" style="40" customWidth="1"/>
    <col min="2651" max="2651" width="3.42578125" style="40" bestFit="1" customWidth="1"/>
    <col min="2652" max="2661" width="8.5703125" style="40" customWidth="1"/>
    <col min="2662" max="2662" width="3.85546875" style="40" customWidth="1"/>
    <col min="2663" max="2663" width="9.85546875" style="40" customWidth="1"/>
    <col min="2664" max="2664" width="3.42578125" style="40" bestFit="1" customWidth="1"/>
    <col min="2665" max="2673" width="8.7109375" style="40" customWidth="1"/>
    <col min="2674" max="2674" width="8.85546875" style="40" customWidth="1"/>
    <col min="2675" max="2905" width="9.140625" style="40"/>
    <col min="2906" max="2906" width="9.85546875" style="40" customWidth="1"/>
    <col min="2907" max="2907" width="3.42578125" style="40" bestFit="1" customWidth="1"/>
    <col min="2908" max="2917" width="8.5703125" style="40" customWidth="1"/>
    <col min="2918" max="2918" width="3.85546875" style="40" customWidth="1"/>
    <col min="2919" max="2919" width="9.85546875" style="40" customWidth="1"/>
    <col min="2920" max="2920" width="3.42578125" style="40" bestFit="1" customWidth="1"/>
    <col min="2921" max="2929" width="8.7109375" style="40" customWidth="1"/>
    <col min="2930" max="2930" width="8.85546875" style="40" customWidth="1"/>
    <col min="2931" max="3161" width="9.140625" style="40"/>
    <col min="3162" max="3162" width="9.85546875" style="40" customWidth="1"/>
    <col min="3163" max="3163" width="3.42578125" style="40" bestFit="1" customWidth="1"/>
    <col min="3164" max="3173" width="8.5703125" style="40" customWidth="1"/>
    <col min="3174" max="3174" width="3.85546875" style="40" customWidth="1"/>
    <col min="3175" max="3175" width="9.85546875" style="40" customWidth="1"/>
    <col min="3176" max="3176" width="3.42578125" style="40" bestFit="1" customWidth="1"/>
    <col min="3177" max="3185" width="8.7109375" style="40" customWidth="1"/>
    <col min="3186" max="3186" width="8.85546875" style="40" customWidth="1"/>
    <col min="3187" max="3417" width="9.140625" style="40"/>
    <col min="3418" max="3418" width="9.85546875" style="40" customWidth="1"/>
    <col min="3419" max="3419" width="3.42578125" style="40" bestFit="1" customWidth="1"/>
    <col min="3420" max="3429" width="8.5703125" style="40" customWidth="1"/>
    <col min="3430" max="3430" width="3.85546875" style="40" customWidth="1"/>
    <col min="3431" max="3431" width="9.85546875" style="40" customWidth="1"/>
    <col min="3432" max="3432" width="3.42578125" style="40" bestFit="1" customWidth="1"/>
    <col min="3433" max="3441" width="8.7109375" style="40" customWidth="1"/>
    <col min="3442" max="3442" width="8.85546875" style="40" customWidth="1"/>
    <col min="3443" max="3673" width="9.140625" style="40"/>
    <col min="3674" max="3674" width="9.85546875" style="40" customWidth="1"/>
    <col min="3675" max="3675" width="3.42578125" style="40" bestFit="1" customWidth="1"/>
    <col min="3676" max="3685" width="8.5703125" style="40" customWidth="1"/>
    <col min="3686" max="3686" width="3.85546875" style="40" customWidth="1"/>
    <col min="3687" max="3687" width="9.85546875" style="40" customWidth="1"/>
    <col min="3688" max="3688" width="3.42578125" style="40" bestFit="1" customWidth="1"/>
    <col min="3689" max="3697" width="8.7109375" style="40" customWidth="1"/>
    <col min="3698" max="3698" width="8.85546875" style="40" customWidth="1"/>
    <col min="3699" max="3929" width="9.140625" style="40"/>
    <col min="3930" max="3930" width="9.85546875" style="40" customWidth="1"/>
    <col min="3931" max="3931" width="3.42578125" style="40" bestFit="1" customWidth="1"/>
    <col min="3932" max="3941" width="8.5703125" style="40" customWidth="1"/>
    <col min="3942" max="3942" width="3.85546875" style="40" customWidth="1"/>
    <col min="3943" max="3943" width="9.85546875" style="40" customWidth="1"/>
    <col min="3944" max="3944" width="3.42578125" style="40" bestFit="1" customWidth="1"/>
    <col min="3945" max="3953" width="8.7109375" style="40" customWidth="1"/>
    <col min="3954" max="3954" width="8.85546875" style="40" customWidth="1"/>
    <col min="3955" max="4185" width="9.140625" style="40"/>
    <col min="4186" max="4186" width="9.85546875" style="40" customWidth="1"/>
    <col min="4187" max="4187" width="3.42578125" style="40" bestFit="1" customWidth="1"/>
    <col min="4188" max="4197" width="8.5703125" style="40" customWidth="1"/>
    <col min="4198" max="4198" width="3.85546875" style="40" customWidth="1"/>
    <col min="4199" max="4199" width="9.85546875" style="40" customWidth="1"/>
    <col min="4200" max="4200" width="3.42578125" style="40" bestFit="1" customWidth="1"/>
    <col min="4201" max="4209" width="8.7109375" style="40" customWidth="1"/>
    <col min="4210" max="4210" width="8.85546875" style="40" customWidth="1"/>
    <col min="4211" max="4441" width="9.140625" style="40"/>
    <col min="4442" max="4442" width="9.85546875" style="40" customWidth="1"/>
    <col min="4443" max="4443" width="3.42578125" style="40" bestFit="1" customWidth="1"/>
    <col min="4444" max="4453" width="8.5703125" style="40" customWidth="1"/>
    <col min="4454" max="4454" width="3.85546875" style="40" customWidth="1"/>
    <col min="4455" max="4455" width="9.85546875" style="40" customWidth="1"/>
    <col min="4456" max="4456" width="3.42578125" style="40" bestFit="1" customWidth="1"/>
    <col min="4457" max="4465" width="8.7109375" style="40" customWidth="1"/>
    <col min="4466" max="4466" width="8.85546875" style="40" customWidth="1"/>
    <col min="4467" max="4697" width="9.140625" style="40"/>
    <col min="4698" max="4698" width="9.85546875" style="40" customWidth="1"/>
    <col min="4699" max="4699" width="3.42578125" style="40" bestFit="1" customWidth="1"/>
    <col min="4700" max="4709" width="8.5703125" style="40" customWidth="1"/>
    <col min="4710" max="4710" width="3.85546875" style="40" customWidth="1"/>
    <col min="4711" max="4711" width="9.85546875" style="40" customWidth="1"/>
    <col min="4712" max="4712" width="3.42578125" style="40" bestFit="1" customWidth="1"/>
    <col min="4713" max="4721" width="8.7109375" style="40" customWidth="1"/>
    <col min="4722" max="4722" width="8.85546875" style="40" customWidth="1"/>
    <col min="4723" max="4953" width="9.140625" style="40"/>
    <col min="4954" max="4954" width="9.85546875" style="40" customWidth="1"/>
    <col min="4955" max="4955" width="3.42578125" style="40" bestFit="1" customWidth="1"/>
    <col min="4956" max="4965" width="8.5703125" style="40" customWidth="1"/>
    <col min="4966" max="4966" width="3.85546875" style="40" customWidth="1"/>
    <col min="4967" max="4967" width="9.85546875" style="40" customWidth="1"/>
    <col min="4968" max="4968" width="3.42578125" style="40" bestFit="1" customWidth="1"/>
    <col min="4969" max="4977" width="8.7109375" style="40" customWidth="1"/>
    <col min="4978" max="4978" width="8.85546875" style="40" customWidth="1"/>
    <col min="4979" max="5209" width="9.140625" style="40"/>
    <col min="5210" max="5210" width="9.85546875" style="40" customWidth="1"/>
    <col min="5211" max="5211" width="3.42578125" style="40" bestFit="1" customWidth="1"/>
    <col min="5212" max="5221" width="8.5703125" style="40" customWidth="1"/>
    <col min="5222" max="5222" width="3.85546875" style="40" customWidth="1"/>
    <col min="5223" max="5223" width="9.85546875" style="40" customWidth="1"/>
    <col min="5224" max="5224" width="3.42578125" style="40" bestFit="1" customWidth="1"/>
    <col min="5225" max="5233" width="8.7109375" style="40" customWidth="1"/>
    <col min="5234" max="5234" width="8.85546875" style="40" customWidth="1"/>
    <col min="5235" max="5465" width="9.140625" style="40"/>
    <col min="5466" max="5466" width="9.85546875" style="40" customWidth="1"/>
    <col min="5467" max="5467" width="3.42578125" style="40" bestFit="1" customWidth="1"/>
    <col min="5468" max="5477" width="8.5703125" style="40" customWidth="1"/>
    <col min="5478" max="5478" width="3.85546875" style="40" customWidth="1"/>
    <col min="5479" max="5479" width="9.85546875" style="40" customWidth="1"/>
    <col min="5480" max="5480" width="3.42578125" style="40" bestFit="1" customWidth="1"/>
    <col min="5481" max="5489" width="8.7109375" style="40" customWidth="1"/>
    <col min="5490" max="5490" width="8.85546875" style="40" customWidth="1"/>
    <col min="5491" max="5721" width="9.140625" style="40"/>
    <col min="5722" max="5722" width="9.85546875" style="40" customWidth="1"/>
    <col min="5723" max="5723" width="3.42578125" style="40" bestFit="1" customWidth="1"/>
    <col min="5724" max="5733" width="8.5703125" style="40" customWidth="1"/>
    <col min="5734" max="5734" width="3.85546875" style="40" customWidth="1"/>
    <col min="5735" max="5735" width="9.85546875" style="40" customWidth="1"/>
    <col min="5736" max="5736" width="3.42578125" style="40" bestFit="1" customWidth="1"/>
    <col min="5737" max="5745" width="8.7109375" style="40" customWidth="1"/>
    <col min="5746" max="5746" width="8.85546875" style="40" customWidth="1"/>
    <col min="5747" max="5977" width="9.140625" style="40"/>
    <col min="5978" max="5978" width="9.85546875" style="40" customWidth="1"/>
    <col min="5979" max="5979" width="3.42578125" style="40" bestFit="1" customWidth="1"/>
    <col min="5980" max="5989" width="8.5703125" style="40" customWidth="1"/>
    <col min="5990" max="5990" width="3.85546875" style="40" customWidth="1"/>
    <col min="5991" max="5991" width="9.85546875" style="40" customWidth="1"/>
    <col min="5992" max="5992" width="3.42578125" style="40" bestFit="1" customWidth="1"/>
    <col min="5993" max="6001" width="8.7109375" style="40" customWidth="1"/>
    <col min="6002" max="6002" width="8.85546875" style="40" customWidth="1"/>
    <col min="6003" max="6233" width="9.140625" style="40"/>
    <col min="6234" max="6234" width="9.85546875" style="40" customWidth="1"/>
    <col min="6235" max="6235" width="3.42578125" style="40" bestFit="1" customWidth="1"/>
    <col min="6236" max="6245" width="8.5703125" style="40" customWidth="1"/>
    <col min="6246" max="6246" width="3.85546875" style="40" customWidth="1"/>
    <col min="6247" max="6247" width="9.85546875" style="40" customWidth="1"/>
    <col min="6248" max="6248" width="3.42578125" style="40" bestFit="1" customWidth="1"/>
    <col min="6249" max="6257" width="8.7109375" style="40" customWidth="1"/>
    <col min="6258" max="6258" width="8.85546875" style="40" customWidth="1"/>
    <col min="6259" max="6489" width="9.140625" style="40"/>
    <col min="6490" max="6490" width="9.85546875" style="40" customWidth="1"/>
    <col min="6491" max="6491" width="3.42578125" style="40" bestFit="1" customWidth="1"/>
    <col min="6492" max="6501" width="8.5703125" style="40" customWidth="1"/>
    <col min="6502" max="6502" width="3.85546875" style="40" customWidth="1"/>
    <col min="6503" max="6503" width="9.85546875" style="40" customWidth="1"/>
    <col min="6504" max="6504" width="3.42578125" style="40" bestFit="1" customWidth="1"/>
    <col min="6505" max="6513" width="8.7109375" style="40" customWidth="1"/>
    <col min="6514" max="6514" width="8.85546875" style="40" customWidth="1"/>
    <col min="6515" max="6745" width="9.140625" style="40"/>
    <col min="6746" max="6746" width="9.85546875" style="40" customWidth="1"/>
    <col min="6747" max="6747" width="3.42578125" style="40" bestFit="1" customWidth="1"/>
    <col min="6748" max="6757" width="8.5703125" style="40" customWidth="1"/>
    <col min="6758" max="6758" width="3.85546875" style="40" customWidth="1"/>
    <col min="6759" max="6759" width="9.85546875" style="40" customWidth="1"/>
    <col min="6760" max="6760" width="3.42578125" style="40" bestFit="1" customWidth="1"/>
    <col min="6761" max="6769" width="8.7109375" style="40" customWidth="1"/>
    <col min="6770" max="6770" width="8.85546875" style="40" customWidth="1"/>
    <col min="6771" max="7001" width="9.140625" style="40"/>
    <col min="7002" max="7002" width="9.85546875" style="40" customWidth="1"/>
    <col min="7003" max="7003" width="3.42578125" style="40" bestFit="1" customWidth="1"/>
    <col min="7004" max="7013" width="8.5703125" style="40" customWidth="1"/>
    <col min="7014" max="7014" width="3.85546875" style="40" customWidth="1"/>
    <col min="7015" max="7015" width="9.85546875" style="40" customWidth="1"/>
    <col min="7016" max="7016" width="3.42578125" style="40" bestFit="1" customWidth="1"/>
    <col min="7017" max="7025" width="8.7109375" style="40" customWidth="1"/>
    <col min="7026" max="7026" width="8.85546875" style="40" customWidth="1"/>
    <col min="7027" max="7257" width="9.140625" style="40"/>
    <col min="7258" max="7258" width="9.85546875" style="40" customWidth="1"/>
    <col min="7259" max="7259" width="3.42578125" style="40" bestFit="1" customWidth="1"/>
    <col min="7260" max="7269" width="8.5703125" style="40" customWidth="1"/>
    <col min="7270" max="7270" width="3.85546875" style="40" customWidth="1"/>
    <col min="7271" max="7271" width="9.85546875" style="40" customWidth="1"/>
    <col min="7272" max="7272" width="3.42578125" style="40" bestFit="1" customWidth="1"/>
    <col min="7273" max="7281" width="8.7109375" style="40" customWidth="1"/>
    <col min="7282" max="7282" width="8.85546875" style="40" customWidth="1"/>
    <col min="7283" max="7513" width="9.140625" style="40"/>
    <col min="7514" max="7514" width="9.85546875" style="40" customWidth="1"/>
    <col min="7515" max="7515" width="3.42578125" style="40" bestFit="1" customWidth="1"/>
    <col min="7516" max="7525" width="8.5703125" style="40" customWidth="1"/>
    <col min="7526" max="7526" width="3.85546875" style="40" customWidth="1"/>
    <col min="7527" max="7527" width="9.85546875" style="40" customWidth="1"/>
    <col min="7528" max="7528" width="3.42578125" style="40" bestFit="1" customWidth="1"/>
    <col min="7529" max="7537" width="8.7109375" style="40" customWidth="1"/>
    <col min="7538" max="7538" width="8.85546875" style="40" customWidth="1"/>
    <col min="7539" max="7769" width="9.140625" style="40"/>
    <col min="7770" max="7770" width="9.85546875" style="40" customWidth="1"/>
    <col min="7771" max="7771" width="3.42578125" style="40" bestFit="1" customWidth="1"/>
    <col min="7772" max="7781" width="8.5703125" style="40" customWidth="1"/>
    <col min="7782" max="7782" width="3.85546875" style="40" customWidth="1"/>
    <col min="7783" max="7783" width="9.85546875" style="40" customWidth="1"/>
    <col min="7784" max="7784" width="3.42578125" style="40" bestFit="1" customWidth="1"/>
    <col min="7785" max="7793" width="8.7109375" style="40" customWidth="1"/>
    <col min="7794" max="7794" width="8.85546875" style="40" customWidth="1"/>
    <col min="7795" max="8025" width="9.140625" style="40"/>
    <col min="8026" max="8026" width="9.85546875" style="40" customWidth="1"/>
    <col min="8027" max="8027" width="3.42578125" style="40" bestFit="1" customWidth="1"/>
    <col min="8028" max="8037" width="8.5703125" style="40" customWidth="1"/>
    <col min="8038" max="8038" width="3.85546875" style="40" customWidth="1"/>
    <col min="8039" max="8039" width="9.85546875" style="40" customWidth="1"/>
    <col min="8040" max="8040" width="3.42578125" style="40" bestFit="1" customWidth="1"/>
    <col min="8041" max="8049" width="8.7109375" style="40" customWidth="1"/>
    <col min="8050" max="8050" width="8.85546875" style="40" customWidth="1"/>
    <col min="8051" max="8281" width="9.140625" style="40"/>
    <col min="8282" max="8282" width="9.85546875" style="40" customWidth="1"/>
    <col min="8283" max="8283" width="3.42578125" style="40" bestFit="1" customWidth="1"/>
    <col min="8284" max="8293" width="8.5703125" style="40" customWidth="1"/>
    <col min="8294" max="8294" width="3.85546875" style="40" customWidth="1"/>
    <col min="8295" max="8295" width="9.85546875" style="40" customWidth="1"/>
    <col min="8296" max="8296" width="3.42578125" style="40" bestFit="1" customWidth="1"/>
    <col min="8297" max="8305" width="8.7109375" style="40" customWidth="1"/>
    <col min="8306" max="8306" width="8.85546875" style="40" customWidth="1"/>
    <col min="8307" max="8537" width="9.140625" style="40"/>
    <col min="8538" max="8538" width="9.85546875" style="40" customWidth="1"/>
    <col min="8539" max="8539" width="3.42578125" style="40" bestFit="1" customWidth="1"/>
    <col min="8540" max="8549" width="8.5703125" style="40" customWidth="1"/>
    <col min="8550" max="8550" width="3.85546875" style="40" customWidth="1"/>
    <col min="8551" max="8551" width="9.85546875" style="40" customWidth="1"/>
    <col min="8552" max="8552" width="3.42578125" style="40" bestFit="1" customWidth="1"/>
    <col min="8553" max="8561" width="8.7109375" style="40" customWidth="1"/>
    <col min="8562" max="8562" width="8.85546875" style="40" customWidth="1"/>
    <col min="8563" max="8793" width="9.140625" style="40"/>
    <col min="8794" max="8794" width="9.85546875" style="40" customWidth="1"/>
    <col min="8795" max="8795" width="3.42578125" style="40" bestFit="1" customWidth="1"/>
    <col min="8796" max="8805" width="8.5703125" style="40" customWidth="1"/>
    <col min="8806" max="8806" width="3.85546875" style="40" customWidth="1"/>
    <col min="8807" max="8807" width="9.85546875" style="40" customWidth="1"/>
    <col min="8808" max="8808" width="3.42578125" style="40" bestFit="1" customWidth="1"/>
    <col min="8809" max="8817" width="8.7109375" style="40" customWidth="1"/>
    <col min="8818" max="8818" width="8.85546875" style="40" customWidth="1"/>
    <col min="8819" max="9049" width="9.140625" style="40"/>
    <col min="9050" max="9050" width="9.85546875" style="40" customWidth="1"/>
    <col min="9051" max="9051" width="3.42578125" style="40" bestFit="1" customWidth="1"/>
    <col min="9052" max="9061" width="8.5703125" style="40" customWidth="1"/>
    <col min="9062" max="9062" width="3.85546875" style="40" customWidth="1"/>
    <col min="9063" max="9063" width="9.85546875" style="40" customWidth="1"/>
    <col min="9064" max="9064" width="3.42578125" style="40" bestFit="1" customWidth="1"/>
    <col min="9065" max="9073" width="8.7109375" style="40" customWidth="1"/>
    <col min="9074" max="9074" width="8.85546875" style="40" customWidth="1"/>
    <col min="9075" max="9305" width="9.140625" style="40"/>
    <col min="9306" max="9306" width="9.85546875" style="40" customWidth="1"/>
    <col min="9307" max="9307" width="3.42578125" style="40" bestFit="1" customWidth="1"/>
    <col min="9308" max="9317" width="8.5703125" style="40" customWidth="1"/>
    <col min="9318" max="9318" width="3.85546875" style="40" customWidth="1"/>
    <col min="9319" max="9319" width="9.85546875" style="40" customWidth="1"/>
    <col min="9320" max="9320" width="3.42578125" style="40" bestFit="1" customWidth="1"/>
    <col min="9321" max="9329" width="8.7109375" style="40" customWidth="1"/>
    <col min="9330" max="9330" width="8.85546875" style="40" customWidth="1"/>
    <col min="9331" max="9561" width="9.140625" style="40"/>
    <col min="9562" max="9562" width="9.85546875" style="40" customWidth="1"/>
    <col min="9563" max="9563" width="3.42578125" style="40" bestFit="1" customWidth="1"/>
    <col min="9564" max="9573" width="8.5703125" style="40" customWidth="1"/>
    <col min="9574" max="9574" width="3.85546875" style="40" customWidth="1"/>
    <col min="9575" max="9575" width="9.85546875" style="40" customWidth="1"/>
    <col min="9576" max="9576" width="3.42578125" style="40" bestFit="1" customWidth="1"/>
    <col min="9577" max="9585" width="8.7109375" style="40" customWidth="1"/>
    <col min="9586" max="9586" width="8.85546875" style="40" customWidth="1"/>
    <col min="9587" max="9817" width="9.140625" style="40"/>
    <col min="9818" max="9818" width="9.85546875" style="40" customWidth="1"/>
    <col min="9819" max="9819" width="3.42578125" style="40" bestFit="1" customWidth="1"/>
    <col min="9820" max="9829" width="8.5703125" style="40" customWidth="1"/>
    <col min="9830" max="9830" width="3.85546875" style="40" customWidth="1"/>
    <col min="9831" max="9831" width="9.85546875" style="40" customWidth="1"/>
    <col min="9832" max="9832" width="3.42578125" style="40" bestFit="1" customWidth="1"/>
    <col min="9833" max="9841" width="8.7109375" style="40" customWidth="1"/>
    <col min="9842" max="9842" width="8.85546875" style="40" customWidth="1"/>
    <col min="9843" max="10073" width="9.140625" style="40"/>
    <col min="10074" max="10074" width="9.85546875" style="40" customWidth="1"/>
    <col min="10075" max="10075" width="3.42578125" style="40" bestFit="1" customWidth="1"/>
    <col min="10076" max="10085" width="8.5703125" style="40" customWidth="1"/>
    <col min="10086" max="10086" width="3.85546875" style="40" customWidth="1"/>
    <col min="10087" max="10087" width="9.85546875" style="40" customWidth="1"/>
    <col min="10088" max="10088" width="3.42578125" style="40" bestFit="1" customWidth="1"/>
    <col min="10089" max="10097" width="8.7109375" style="40" customWidth="1"/>
    <col min="10098" max="10098" width="8.85546875" style="40" customWidth="1"/>
    <col min="10099" max="10329" width="9.140625" style="40"/>
    <col min="10330" max="10330" width="9.85546875" style="40" customWidth="1"/>
    <col min="10331" max="10331" width="3.42578125" style="40" bestFit="1" customWidth="1"/>
    <col min="10332" max="10341" width="8.5703125" style="40" customWidth="1"/>
    <col min="10342" max="10342" width="3.85546875" style="40" customWidth="1"/>
    <col min="10343" max="10343" width="9.85546875" style="40" customWidth="1"/>
    <col min="10344" max="10344" width="3.42578125" style="40" bestFit="1" customWidth="1"/>
    <col min="10345" max="10353" width="8.7109375" style="40" customWidth="1"/>
    <col min="10354" max="10354" width="8.85546875" style="40" customWidth="1"/>
    <col min="10355" max="10585" width="9.140625" style="40"/>
    <col min="10586" max="10586" width="9.85546875" style="40" customWidth="1"/>
    <col min="10587" max="10587" width="3.42578125" style="40" bestFit="1" customWidth="1"/>
    <col min="10588" max="10597" width="8.5703125" style="40" customWidth="1"/>
    <col min="10598" max="10598" width="3.85546875" style="40" customWidth="1"/>
    <col min="10599" max="10599" width="9.85546875" style="40" customWidth="1"/>
    <col min="10600" max="10600" width="3.42578125" style="40" bestFit="1" customWidth="1"/>
    <col min="10601" max="10609" width="8.7109375" style="40" customWidth="1"/>
    <col min="10610" max="10610" width="8.85546875" style="40" customWidth="1"/>
    <col min="10611" max="10841" width="9.140625" style="40"/>
    <col min="10842" max="10842" width="9.85546875" style="40" customWidth="1"/>
    <col min="10843" max="10843" width="3.42578125" style="40" bestFit="1" customWidth="1"/>
    <col min="10844" max="10853" width="8.5703125" style="40" customWidth="1"/>
    <col min="10854" max="10854" width="3.85546875" style="40" customWidth="1"/>
    <col min="10855" max="10855" width="9.85546875" style="40" customWidth="1"/>
    <col min="10856" max="10856" width="3.42578125" style="40" bestFit="1" customWidth="1"/>
    <col min="10857" max="10865" width="8.7109375" style="40" customWidth="1"/>
    <col min="10866" max="10866" width="8.85546875" style="40" customWidth="1"/>
    <col min="10867" max="11097" width="9.140625" style="40"/>
    <col min="11098" max="11098" width="9.85546875" style="40" customWidth="1"/>
    <col min="11099" max="11099" width="3.42578125" style="40" bestFit="1" customWidth="1"/>
    <col min="11100" max="11109" width="8.5703125" style="40" customWidth="1"/>
    <col min="11110" max="11110" width="3.85546875" style="40" customWidth="1"/>
    <col min="11111" max="11111" width="9.85546875" style="40" customWidth="1"/>
    <col min="11112" max="11112" width="3.42578125" style="40" bestFit="1" customWidth="1"/>
    <col min="11113" max="11121" width="8.7109375" style="40" customWidth="1"/>
    <col min="11122" max="11122" width="8.85546875" style="40" customWidth="1"/>
    <col min="11123" max="11353" width="9.140625" style="40"/>
    <col min="11354" max="11354" width="9.85546875" style="40" customWidth="1"/>
    <col min="11355" max="11355" width="3.42578125" style="40" bestFit="1" customWidth="1"/>
    <col min="11356" max="11365" width="8.5703125" style="40" customWidth="1"/>
    <col min="11366" max="11366" width="3.85546875" style="40" customWidth="1"/>
    <col min="11367" max="11367" width="9.85546875" style="40" customWidth="1"/>
    <col min="11368" max="11368" width="3.42578125" style="40" bestFit="1" customWidth="1"/>
    <col min="11369" max="11377" width="8.7109375" style="40" customWidth="1"/>
    <col min="11378" max="11378" width="8.85546875" style="40" customWidth="1"/>
    <col min="11379" max="11609" width="9.140625" style="40"/>
    <col min="11610" max="11610" width="9.85546875" style="40" customWidth="1"/>
    <col min="11611" max="11611" width="3.42578125" style="40" bestFit="1" customWidth="1"/>
    <col min="11612" max="11621" width="8.5703125" style="40" customWidth="1"/>
    <col min="11622" max="11622" width="3.85546875" style="40" customWidth="1"/>
    <col min="11623" max="11623" width="9.85546875" style="40" customWidth="1"/>
    <col min="11624" max="11624" width="3.42578125" style="40" bestFit="1" customWidth="1"/>
    <col min="11625" max="11633" width="8.7109375" style="40" customWidth="1"/>
    <col min="11634" max="11634" width="8.85546875" style="40" customWidth="1"/>
    <col min="11635" max="11865" width="9.140625" style="40"/>
    <col min="11866" max="11866" width="9.85546875" style="40" customWidth="1"/>
    <col min="11867" max="11867" width="3.42578125" style="40" bestFit="1" customWidth="1"/>
    <col min="11868" max="11877" width="8.5703125" style="40" customWidth="1"/>
    <col min="11878" max="11878" width="3.85546875" style="40" customWidth="1"/>
    <col min="11879" max="11879" width="9.85546875" style="40" customWidth="1"/>
    <col min="11880" max="11880" width="3.42578125" style="40" bestFit="1" customWidth="1"/>
    <col min="11881" max="11889" width="8.7109375" style="40" customWidth="1"/>
    <col min="11890" max="11890" width="8.85546875" style="40" customWidth="1"/>
    <col min="11891" max="12121" width="9.140625" style="40"/>
    <col min="12122" max="12122" width="9.85546875" style="40" customWidth="1"/>
    <col min="12123" max="12123" width="3.42578125" style="40" bestFit="1" customWidth="1"/>
    <col min="12124" max="12133" width="8.5703125" style="40" customWidth="1"/>
    <col min="12134" max="12134" width="3.85546875" style="40" customWidth="1"/>
    <col min="12135" max="12135" width="9.85546875" style="40" customWidth="1"/>
    <col min="12136" max="12136" width="3.42578125" style="40" bestFit="1" customWidth="1"/>
    <col min="12137" max="12145" width="8.7109375" style="40" customWidth="1"/>
    <col min="12146" max="12146" width="8.85546875" style="40" customWidth="1"/>
    <col min="12147" max="12377" width="9.140625" style="40"/>
    <col min="12378" max="12378" width="9.85546875" style="40" customWidth="1"/>
    <col min="12379" max="12379" width="3.42578125" style="40" bestFit="1" customWidth="1"/>
    <col min="12380" max="12389" width="8.5703125" style="40" customWidth="1"/>
    <col min="12390" max="12390" width="3.85546875" style="40" customWidth="1"/>
    <col min="12391" max="12391" width="9.85546875" style="40" customWidth="1"/>
    <col min="12392" max="12392" width="3.42578125" style="40" bestFit="1" customWidth="1"/>
    <col min="12393" max="12401" width="8.7109375" style="40" customWidth="1"/>
    <col min="12402" max="12402" width="8.85546875" style="40" customWidth="1"/>
    <col min="12403" max="12633" width="9.140625" style="40"/>
    <col min="12634" max="12634" width="9.85546875" style="40" customWidth="1"/>
    <col min="12635" max="12635" width="3.42578125" style="40" bestFit="1" customWidth="1"/>
    <col min="12636" max="12645" width="8.5703125" style="40" customWidth="1"/>
    <col min="12646" max="12646" width="3.85546875" style="40" customWidth="1"/>
    <col min="12647" max="12647" width="9.85546875" style="40" customWidth="1"/>
    <col min="12648" max="12648" width="3.42578125" style="40" bestFit="1" customWidth="1"/>
    <col min="12649" max="12657" width="8.7109375" style="40" customWidth="1"/>
    <col min="12658" max="12658" width="8.85546875" style="40" customWidth="1"/>
    <col min="12659" max="12889" width="9.140625" style="40"/>
    <col min="12890" max="12890" width="9.85546875" style="40" customWidth="1"/>
    <col min="12891" max="12891" width="3.42578125" style="40" bestFit="1" customWidth="1"/>
    <col min="12892" max="12901" width="8.5703125" style="40" customWidth="1"/>
    <col min="12902" max="12902" width="3.85546875" style="40" customWidth="1"/>
    <col min="12903" max="12903" width="9.85546875" style="40" customWidth="1"/>
    <col min="12904" max="12904" width="3.42578125" style="40" bestFit="1" customWidth="1"/>
    <col min="12905" max="12913" width="8.7109375" style="40" customWidth="1"/>
    <col min="12914" max="12914" width="8.85546875" style="40" customWidth="1"/>
    <col min="12915" max="13145" width="9.140625" style="40"/>
    <col min="13146" max="13146" width="9.85546875" style="40" customWidth="1"/>
    <col min="13147" max="13147" width="3.42578125" style="40" bestFit="1" customWidth="1"/>
    <col min="13148" max="13157" width="8.5703125" style="40" customWidth="1"/>
    <col min="13158" max="13158" width="3.85546875" style="40" customWidth="1"/>
    <col min="13159" max="13159" width="9.85546875" style="40" customWidth="1"/>
    <col min="13160" max="13160" width="3.42578125" style="40" bestFit="1" customWidth="1"/>
    <col min="13161" max="13169" width="8.7109375" style="40" customWidth="1"/>
    <col min="13170" max="13170" width="8.85546875" style="40" customWidth="1"/>
    <col min="13171" max="13401" width="9.140625" style="40"/>
    <col min="13402" max="13402" width="9.85546875" style="40" customWidth="1"/>
    <col min="13403" max="13403" width="3.42578125" style="40" bestFit="1" customWidth="1"/>
    <col min="13404" max="13413" width="8.5703125" style="40" customWidth="1"/>
    <col min="13414" max="13414" width="3.85546875" style="40" customWidth="1"/>
    <col min="13415" max="13415" width="9.85546875" style="40" customWidth="1"/>
    <col min="13416" max="13416" width="3.42578125" style="40" bestFit="1" customWidth="1"/>
    <col min="13417" max="13425" width="8.7109375" style="40" customWidth="1"/>
    <col min="13426" max="13426" width="8.85546875" style="40" customWidth="1"/>
    <col min="13427" max="13657" width="9.140625" style="40"/>
    <col min="13658" max="13658" width="9.85546875" style="40" customWidth="1"/>
    <col min="13659" max="13659" width="3.42578125" style="40" bestFit="1" customWidth="1"/>
    <col min="13660" max="13669" width="8.5703125" style="40" customWidth="1"/>
    <col min="13670" max="13670" width="3.85546875" style="40" customWidth="1"/>
    <col min="13671" max="13671" width="9.85546875" style="40" customWidth="1"/>
    <col min="13672" max="13672" width="3.42578125" style="40" bestFit="1" customWidth="1"/>
    <col min="13673" max="13681" width="8.7109375" style="40" customWidth="1"/>
    <col min="13682" max="13682" width="8.85546875" style="40" customWidth="1"/>
    <col min="13683" max="13913" width="9.140625" style="40"/>
    <col min="13914" max="13914" width="9.85546875" style="40" customWidth="1"/>
    <col min="13915" max="13915" width="3.42578125" style="40" bestFit="1" customWidth="1"/>
    <col min="13916" max="13925" width="8.5703125" style="40" customWidth="1"/>
    <col min="13926" max="13926" width="3.85546875" style="40" customWidth="1"/>
    <col min="13927" max="13927" width="9.85546875" style="40" customWidth="1"/>
    <col min="13928" max="13928" width="3.42578125" style="40" bestFit="1" customWidth="1"/>
    <col min="13929" max="13937" width="8.7109375" style="40" customWidth="1"/>
    <col min="13938" max="13938" width="8.85546875" style="40" customWidth="1"/>
    <col min="13939" max="14169" width="9.140625" style="40"/>
    <col min="14170" max="14170" width="9.85546875" style="40" customWidth="1"/>
    <col min="14171" max="14171" width="3.42578125" style="40" bestFit="1" customWidth="1"/>
    <col min="14172" max="14181" width="8.5703125" style="40" customWidth="1"/>
    <col min="14182" max="14182" width="3.85546875" style="40" customWidth="1"/>
    <col min="14183" max="14183" width="9.85546875" style="40" customWidth="1"/>
    <col min="14184" max="14184" width="3.42578125" style="40" bestFit="1" customWidth="1"/>
    <col min="14185" max="14193" width="8.7109375" style="40" customWidth="1"/>
    <col min="14194" max="14194" width="8.85546875" style="40" customWidth="1"/>
    <col min="14195" max="14425" width="9.140625" style="40"/>
    <col min="14426" max="14426" width="9.85546875" style="40" customWidth="1"/>
    <col min="14427" max="14427" width="3.42578125" style="40" bestFit="1" customWidth="1"/>
    <col min="14428" max="14437" width="8.5703125" style="40" customWidth="1"/>
    <col min="14438" max="14438" width="3.85546875" style="40" customWidth="1"/>
    <col min="14439" max="14439" width="9.85546875" style="40" customWidth="1"/>
    <col min="14440" max="14440" width="3.42578125" style="40" bestFit="1" customWidth="1"/>
    <col min="14441" max="14449" width="8.7109375" style="40" customWidth="1"/>
    <col min="14450" max="14450" width="8.85546875" style="40" customWidth="1"/>
    <col min="14451" max="14681" width="9.140625" style="40"/>
    <col min="14682" max="14682" width="9.85546875" style="40" customWidth="1"/>
    <col min="14683" max="14683" width="3.42578125" style="40" bestFit="1" customWidth="1"/>
    <col min="14684" max="14693" width="8.5703125" style="40" customWidth="1"/>
    <col min="14694" max="14694" width="3.85546875" style="40" customWidth="1"/>
    <col min="14695" max="14695" width="9.85546875" style="40" customWidth="1"/>
    <col min="14696" max="14696" width="3.42578125" style="40" bestFit="1" customWidth="1"/>
    <col min="14697" max="14705" width="8.7109375" style="40" customWidth="1"/>
    <col min="14706" max="14706" width="8.85546875" style="40" customWidth="1"/>
    <col min="14707" max="14937" width="9.140625" style="40"/>
    <col min="14938" max="14938" width="9.85546875" style="40" customWidth="1"/>
    <col min="14939" max="14939" width="3.42578125" style="40" bestFit="1" customWidth="1"/>
    <col min="14940" max="14949" width="8.5703125" style="40" customWidth="1"/>
    <col min="14950" max="14950" width="3.85546875" style="40" customWidth="1"/>
    <col min="14951" max="14951" width="9.85546875" style="40" customWidth="1"/>
    <col min="14952" max="14952" width="3.42578125" style="40" bestFit="1" customWidth="1"/>
    <col min="14953" max="14961" width="8.7109375" style="40" customWidth="1"/>
    <col min="14962" max="14962" width="8.85546875" style="40" customWidth="1"/>
    <col min="14963" max="15193" width="9.140625" style="40"/>
    <col min="15194" max="15194" width="9.85546875" style="40" customWidth="1"/>
    <col min="15195" max="15195" width="3.42578125" style="40" bestFit="1" customWidth="1"/>
    <col min="15196" max="15205" width="8.5703125" style="40" customWidth="1"/>
    <col min="15206" max="15206" width="3.85546875" style="40" customWidth="1"/>
    <col min="15207" max="15207" width="9.85546875" style="40" customWidth="1"/>
    <col min="15208" max="15208" width="3.42578125" style="40" bestFit="1" customWidth="1"/>
    <col min="15209" max="15217" width="8.7109375" style="40" customWidth="1"/>
    <col min="15218" max="15218" width="8.85546875" style="40" customWidth="1"/>
    <col min="15219" max="15449" width="9.140625" style="40"/>
    <col min="15450" max="15450" width="9.85546875" style="40" customWidth="1"/>
    <col min="15451" max="15451" width="3.42578125" style="40" bestFit="1" customWidth="1"/>
    <col min="15452" max="15461" width="8.5703125" style="40" customWidth="1"/>
    <col min="15462" max="15462" width="3.85546875" style="40" customWidth="1"/>
    <col min="15463" max="15463" width="9.85546875" style="40" customWidth="1"/>
    <col min="15464" max="15464" width="3.42578125" style="40" bestFit="1" customWidth="1"/>
    <col min="15465" max="15473" width="8.7109375" style="40" customWidth="1"/>
    <col min="15474" max="15474" width="8.85546875" style="40" customWidth="1"/>
    <col min="15475" max="15705" width="9.140625" style="40"/>
    <col min="15706" max="15706" width="9.85546875" style="40" customWidth="1"/>
    <col min="15707" max="15707" width="3.42578125" style="40" bestFit="1" customWidth="1"/>
    <col min="15708" max="15717" width="8.5703125" style="40" customWidth="1"/>
    <col min="15718" max="15718" width="3.85546875" style="40" customWidth="1"/>
    <col min="15719" max="15719" width="9.85546875" style="40" customWidth="1"/>
    <col min="15720" max="15720" width="3.42578125" style="40" bestFit="1" customWidth="1"/>
    <col min="15721" max="15729" width="8.7109375" style="40" customWidth="1"/>
    <col min="15730" max="15730" width="8.85546875" style="40" customWidth="1"/>
    <col min="15731" max="15961" width="9.140625" style="40"/>
    <col min="15962" max="15962" width="9.85546875" style="40" customWidth="1"/>
    <col min="15963" max="15963" width="3.42578125" style="40" bestFit="1" customWidth="1"/>
    <col min="15964" max="15973" width="8.5703125" style="40" customWidth="1"/>
    <col min="15974" max="15974" width="3.85546875" style="40" customWidth="1"/>
    <col min="15975" max="15975" width="9.85546875" style="40" customWidth="1"/>
    <col min="15976" max="15976" width="3.42578125" style="40" bestFit="1" customWidth="1"/>
    <col min="15977" max="15985" width="8.7109375" style="40" customWidth="1"/>
    <col min="15986" max="15986" width="8.85546875" style="40" customWidth="1"/>
    <col min="15987" max="16384" width="9.140625" style="40"/>
  </cols>
  <sheetData>
    <row r="1" spans="1:25" s="36" customFormat="1" ht="22.5" customHeight="1" x14ac:dyDescent="0.25">
      <c r="A1" s="33" t="s">
        <v>51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25" ht="9" customHeight="1" x14ac:dyDescent="0.2"/>
    <row r="3" spans="1:25" s="76" customFormat="1" ht="13.5" customHeight="1" x14ac:dyDescent="0.2">
      <c r="B3" s="77"/>
      <c r="C3" s="78" t="s">
        <v>28</v>
      </c>
      <c r="D3" s="139" t="s">
        <v>29</v>
      </c>
      <c r="E3" s="140"/>
      <c r="F3" s="140"/>
      <c r="G3" s="141"/>
      <c r="H3" s="141"/>
      <c r="I3" s="141"/>
      <c r="J3" s="141"/>
      <c r="K3" s="141"/>
      <c r="L3" s="142"/>
      <c r="O3" s="77"/>
      <c r="P3" s="79" t="s">
        <v>28</v>
      </c>
      <c r="Q3" s="143" t="s">
        <v>29</v>
      </c>
      <c r="R3" s="144"/>
      <c r="S3" s="144"/>
      <c r="T3" s="145"/>
      <c r="U3" s="145"/>
      <c r="V3" s="145"/>
      <c r="W3" s="145"/>
      <c r="X3" s="145"/>
      <c r="Y3" s="146"/>
    </row>
    <row r="4" spans="1:25" s="44" customFormat="1" x14ac:dyDescent="0.2">
      <c r="A4" s="41" t="s">
        <v>33</v>
      </c>
      <c r="B4" s="42"/>
      <c r="C4" s="80" t="s">
        <v>2</v>
      </c>
      <c r="D4" s="81" t="s">
        <v>3</v>
      </c>
      <c r="E4" s="82" t="s">
        <v>4</v>
      </c>
      <c r="F4" s="82" t="s">
        <v>5</v>
      </c>
      <c r="G4" s="82" t="s">
        <v>6</v>
      </c>
      <c r="H4" s="82" t="s">
        <v>7</v>
      </c>
      <c r="I4" s="82" t="s">
        <v>8</v>
      </c>
      <c r="J4" s="82" t="s">
        <v>9</v>
      </c>
      <c r="K4" s="82" t="s">
        <v>10</v>
      </c>
      <c r="L4" s="83" t="s">
        <v>34</v>
      </c>
      <c r="N4" s="41" t="s">
        <v>35</v>
      </c>
      <c r="O4" s="42"/>
      <c r="P4" s="84" t="str">
        <f t="shared" ref="P4:Y4" si="0">+C4</f>
        <v>Scale 0</v>
      </c>
      <c r="Q4" s="85" t="str">
        <f t="shared" si="0"/>
        <v>Scale 1</v>
      </c>
      <c r="R4" s="43" t="str">
        <f t="shared" si="0"/>
        <v>Scale 2</v>
      </c>
      <c r="S4" s="43" t="str">
        <f t="shared" si="0"/>
        <v>Scale 3</v>
      </c>
      <c r="T4" s="43" t="str">
        <f t="shared" si="0"/>
        <v>Scale 4</v>
      </c>
      <c r="U4" s="43" t="str">
        <f t="shared" si="0"/>
        <v>Scale 5</v>
      </c>
      <c r="V4" s="43" t="str">
        <f t="shared" si="0"/>
        <v>Scale 6</v>
      </c>
      <c r="W4" s="43" t="str">
        <f t="shared" si="0"/>
        <v>Scale 7</v>
      </c>
      <c r="X4" s="43" t="str">
        <f t="shared" si="0"/>
        <v>Scale 8</v>
      </c>
      <c r="Y4" s="86" t="str">
        <f t="shared" si="0"/>
        <v>Scale 9</v>
      </c>
    </row>
    <row r="5" spans="1:25" s="48" customFormat="1" x14ac:dyDescent="0.2">
      <c r="A5" s="45"/>
      <c r="B5" s="46"/>
      <c r="C5" s="87" t="s">
        <v>36</v>
      </c>
      <c r="D5" s="88" t="s">
        <v>37</v>
      </c>
      <c r="E5" s="89" t="s">
        <v>38</v>
      </c>
      <c r="F5" s="89" t="s">
        <v>39</v>
      </c>
      <c r="G5" s="89" t="s">
        <v>40</v>
      </c>
      <c r="H5" s="89" t="s">
        <v>41</v>
      </c>
      <c r="I5" s="89" t="s">
        <v>42</v>
      </c>
      <c r="J5" s="89" t="s">
        <v>43</v>
      </c>
      <c r="K5" s="89" t="s">
        <v>44</v>
      </c>
      <c r="L5" s="90" t="s">
        <v>45</v>
      </c>
      <c r="N5" s="45"/>
      <c r="O5" s="46"/>
      <c r="P5" s="91" t="s">
        <v>36</v>
      </c>
      <c r="Q5" s="92" t="s">
        <v>37</v>
      </c>
      <c r="R5" s="47" t="s">
        <v>38</v>
      </c>
      <c r="S5" s="47" t="s">
        <v>39</v>
      </c>
      <c r="T5" s="47" t="s">
        <v>40</v>
      </c>
      <c r="U5" s="47" t="s">
        <v>41</v>
      </c>
      <c r="V5" s="47" t="s">
        <v>42</v>
      </c>
      <c r="W5" s="47" t="s">
        <v>43</v>
      </c>
      <c r="X5" s="47" t="s">
        <v>44</v>
      </c>
      <c r="Y5" s="93" t="s">
        <v>45</v>
      </c>
    </row>
    <row r="6" spans="1:25" x14ac:dyDescent="0.2">
      <c r="A6" s="49" t="s">
        <v>12</v>
      </c>
      <c r="B6" s="51" t="s">
        <v>14</v>
      </c>
      <c r="C6" s="94">
        <v>78900</v>
      </c>
      <c r="D6" s="95">
        <v>86800</v>
      </c>
      <c r="E6" s="96">
        <v>94700</v>
      </c>
      <c r="F6" s="96">
        <v>102600</v>
      </c>
      <c r="G6" s="96">
        <v>110500</v>
      </c>
      <c r="H6" s="96">
        <v>118400</v>
      </c>
      <c r="I6" s="96">
        <v>130200</v>
      </c>
      <c r="J6" s="96">
        <v>142100</v>
      </c>
      <c r="K6" s="96">
        <v>157800</v>
      </c>
      <c r="L6" s="97">
        <v>177600</v>
      </c>
      <c r="N6" s="49" t="s">
        <v>12</v>
      </c>
      <c r="O6" s="51" t="s">
        <v>14</v>
      </c>
      <c r="P6" s="98">
        <f>C6/12</f>
        <v>6575</v>
      </c>
      <c r="Q6" s="99">
        <f>D6/12</f>
        <v>7233.333333333333</v>
      </c>
      <c r="R6" s="52">
        <f>E6/12</f>
        <v>7891.666666666667</v>
      </c>
      <c r="S6" s="52">
        <f t="shared" ref="S6:X6" si="1">F6/12</f>
        <v>8550</v>
      </c>
      <c r="T6" s="52">
        <f t="shared" si="1"/>
        <v>9208.3333333333339</v>
      </c>
      <c r="U6" s="52">
        <f t="shared" si="1"/>
        <v>9866.6666666666661</v>
      </c>
      <c r="V6" s="52">
        <f t="shared" si="1"/>
        <v>10850</v>
      </c>
      <c r="W6" s="52">
        <f t="shared" si="1"/>
        <v>11841.666666666666</v>
      </c>
      <c r="X6" s="52">
        <f t="shared" si="1"/>
        <v>13150</v>
      </c>
      <c r="Y6" s="53">
        <f>+L6/12</f>
        <v>14800</v>
      </c>
    </row>
    <row r="7" spans="1:25" x14ac:dyDescent="0.2">
      <c r="A7" s="49"/>
      <c r="B7" s="51"/>
      <c r="C7" s="94"/>
      <c r="D7" s="95"/>
      <c r="E7" s="96"/>
      <c r="F7" s="96"/>
      <c r="G7" s="96"/>
      <c r="H7" s="96"/>
      <c r="I7" s="96"/>
      <c r="J7" s="96"/>
      <c r="K7" s="96"/>
      <c r="L7" s="97"/>
      <c r="N7" s="49"/>
      <c r="O7" s="51"/>
      <c r="P7" s="98"/>
      <c r="Q7" s="99"/>
      <c r="R7" s="52"/>
      <c r="S7" s="52"/>
      <c r="T7" s="52"/>
      <c r="U7" s="52"/>
      <c r="V7" s="52"/>
      <c r="W7" s="52"/>
      <c r="X7" s="52"/>
      <c r="Y7" s="53"/>
    </row>
    <row r="8" spans="1:25" x14ac:dyDescent="0.2">
      <c r="A8" s="49" t="s">
        <v>46</v>
      </c>
      <c r="B8" s="51" t="s">
        <v>14</v>
      </c>
      <c r="C8" s="94">
        <v>90700</v>
      </c>
      <c r="D8" s="95">
        <v>99800</v>
      </c>
      <c r="E8" s="96">
        <v>108900</v>
      </c>
      <c r="F8" s="96">
        <v>118000</v>
      </c>
      <c r="G8" s="96">
        <v>127000</v>
      </c>
      <c r="H8" s="96">
        <v>136100</v>
      </c>
      <c r="I8" s="96">
        <v>149700</v>
      </c>
      <c r="J8" s="96">
        <v>163300</v>
      </c>
      <c r="K8" s="96">
        <v>181400</v>
      </c>
      <c r="L8" s="97">
        <v>204100</v>
      </c>
      <c r="N8" s="49" t="s">
        <v>46</v>
      </c>
      <c r="O8" s="51" t="s">
        <v>14</v>
      </c>
      <c r="P8" s="98">
        <f>C8/12</f>
        <v>7558.333333333333</v>
      </c>
      <c r="Q8" s="99">
        <f t="shared" ref="P8:X13" si="2">D8/12</f>
        <v>8316.6666666666661</v>
      </c>
      <c r="R8" s="52">
        <f t="shared" si="2"/>
        <v>9075</v>
      </c>
      <c r="S8" s="52">
        <f t="shared" si="2"/>
        <v>9833.3333333333339</v>
      </c>
      <c r="T8" s="52">
        <f t="shared" si="2"/>
        <v>10583.333333333334</v>
      </c>
      <c r="U8" s="52">
        <f t="shared" si="2"/>
        <v>11341.666666666666</v>
      </c>
      <c r="V8" s="52">
        <f t="shared" si="2"/>
        <v>12475</v>
      </c>
      <c r="W8" s="52">
        <f t="shared" si="2"/>
        <v>13608.333333333334</v>
      </c>
      <c r="X8" s="52">
        <f t="shared" si="2"/>
        <v>15116.666666666666</v>
      </c>
      <c r="Y8" s="53">
        <f>+L8/12</f>
        <v>17008.333333333332</v>
      </c>
    </row>
    <row r="9" spans="1:25" x14ac:dyDescent="0.2">
      <c r="A9" s="61"/>
      <c r="B9" s="51" t="s">
        <v>15</v>
      </c>
      <c r="C9" s="94">
        <v>95400</v>
      </c>
      <c r="D9" s="95">
        <v>105000</v>
      </c>
      <c r="E9" s="96">
        <v>114500</v>
      </c>
      <c r="F9" s="96">
        <v>124100</v>
      </c>
      <c r="G9" s="96">
        <v>133600</v>
      </c>
      <c r="H9" s="96">
        <v>143100</v>
      </c>
      <c r="I9" s="96">
        <v>157500</v>
      </c>
      <c r="J9" s="96">
        <v>171800</v>
      </c>
      <c r="K9" s="96">
        <v>190800</v>
      </c>
      <c r="L9" s="97">
        <v>214700</v>
      </c>
      <c r="N9" s="54"/>
      <c r="O9" s="50" t="s">
        <v>15</v>
      </c>
      <c r="P9" s="98">
        <f t="shared" si="2"/>
        <v>7950</v>
      </c>
      <c r="Q9" s="99">
        <f t="shared" si="2"/>
        <v>8750</v>
      </c>
      <c r="R9" s="52">
        <f t="shared" si="2"/>
        <v>9541.6666666666661</v>
      </c>
      <c r="S9" s="52">
        <f t="shared" si="2"/>
        <v>10341.666666666666</v>
      </c>
      <c r="T9" s="52">
        <f t="shared" si="2"/>
        <v>11133.333333333334</v>
      </c>
      <c r="U9" s="52">
        <f t="shared" si="2"/>
        <v>11925</v>
      </c>
      <c r="V9" s="52">
        <f t="shared" si="2"/>
        <v>13125</v>
      </c>
      <c r="W9" s="52">
        <f t="shared" si="2"/>
        <v>14316.666666666666</v>
      </c>
      <c r="X9" s="52">
        <f t="shared" si="2"/>
        <v>15900</v>
      </c>
      <c r="Y9" s="55">
        <f>L9/12</f>
        <v>17891.666666666668</v>
      </c>
    </row>
    <row r="10" spans="1:25" x14ac:dyDescent="0.2">
      <c r="A10" s="61"/>
      <c r="B10" s="51" t="s">
        <v>16</v>
      </c>
      <c r="C10" s="94">
        <v>100500</v>
      </c>
      <c r="D10" s="95">
        <v>110600</v>
      </c>
      <c r="E10" s="96">
        <v>120600</v>
      </c>
      <c r="F10" s="96">
        <v>130700</v>
      </c>
      <c r="G10" s="96">
        <v>140700</v>
      </c>
      <c r="H10" s="96">
        <v>150800</v>
      </c>
      <c r="I10" s="96">
        <v>165900</v>
      </c>
      <c r="J10" s="96">
        <v>180900</v>
      </c>
      <c r="K10" s="96">
        <v>201000</v>
      </c>
      <c r="L10" s="97">
        <v>226200</v>
      </c>
      <c r="N10" s="54"/>
      <c r="O10" s="50" t="s">
        <v>16</v>
      </c>
      <c r="P10" s="98">
        <f t="shared" si="2"/>
        <v>8375</v>
      </c>
      <c r="Q10" s="99">
        <f t="shared" si="2"/>
        <v>9216.6666666666661</v>
      </c>
      <c r="R10" s="52">
        <f t="shared" si="2"/>
        <v>10050</v>
      </c>
      <c r="S10" s="52">
        <f t="shared" si="2"/>
        <v>10891.666666666666</v>
      </c>
      <c r="T10" s="52">
        <f t="shared" si="2"/>
        <v>11725</v>
      </c>
      <c r="U10" s="52">
        <f t="shared" si="2"/>
        <v>12566.666666666666</v>
      </c>
      <c r="V10" s="52">
        <f t="shared" si="2"/>
        <v>13825</v>
      </c>
      <c r="W10" s="52">
        <f t="shared" si="2"/>
        <v>15075</v>
      </c>
      <c r="X10" s="52">
        <f t="shared" si="2"/>
        <v>16750</v>
      </c>
      <c r="Y10" s="55">
        <f>L10/12</f>
        <v>18850</v>
      </c>
    </row>
    <row r="11" spans="1:25" x14ac:dyDescent="0.2">
      <c r="A11" s="61"/>
      <c r="B11" s="51" t="s">
        <v>17</v>
      </c>
      <c r="C11" s="94">
        <v>106000</v>
      </c>
      <c r="D11" s="95">
        <v>116600</v>
      </c>
      <c r="E11" s="96">
        <v>127200</v>
      </c>
      <c r="F11" s="96">
        <v>137800</v>
      </c>
      <c r="G11" s="96">
        <v>148400</v>
      </c>
      <c r="H11" s="96">
        <v>159000</v>
      </c>
      <c r="I11" s="96">
        <v>174900</v>
      </c>
      <c r="J11" s="96">
        <v>190800</v>
      </c>
      <c r="K11" s="96">
        <v>212000</v>
      </c>
      <c r="L11" s="97">
        <v>238500</v>
      </c>
      <c r="N11" s="54"/>
      <c r="O11" s="50" t="s">
        <v>17</v>
      </c>
      <c r="P11" s="98">
        <f t="shared" si="2"/>
        <v>8833.3333333333339</v>
      </c>
      <c r="Q11" s="99">
        <f t="shared" si="2"/>
        <v>9716.6666666666661</v>
      </c>
      <c r="R11" s="52">
        <f t="shared" si="2"/>
        <v>10600</v>
      </c>
      <c r="S11" s="52">
        <f t="shared" si="2"/>
        <v>11483.333333333334</v>
      </c>
      <c r="T11" s="52">
        <f t="shared" si="2"/>
        <v>12366.666666666666</v>
      </c>
      <c r="U11" s="52">
        <f t="shared" si="2"/>
        <v>13250</v>
      </c>
      <c r="V11" s="52">
        <f t="shared" si="2"/>
        <v>14575</v>
      </c>
      <c r="W11" s="52">
        <f t="shared" si="2"/>
        <v>15900</v>
      </c>
      <c r="X11" s="52">
        <f t="shared" si="2"/>
        <v>17666.666666666668</v>
      </c>
      <c r="Y11" s="55">
        <f>L11/12</f>
        <v>19875</v>
      </c>
    </row>
    <row r="12" spans="1:25" x14ac:dyDescent="0.2">
      <c r="A12" s="61"/>
      <c r="B12" s="51" t="s">
        <v>18</v>
      </c>
      <c r="C12" s="94">
        <v>111800</v>
      </c>
      <c r="D12" s="95">
        <v>123000</v>
      </c>
      <c r="E12" s="96">
        <v>134200</v>
      </c>
      <c r="F12" s="96">
        <v>145400</v>
      </c>
      <c r="G12" s="96">
        <v>156600</v>
      </c>
      <c r="H12" s="96">
        <v>167800</v>
      </c>
      <c r="I12" s="96">
        <v>184600</v>
      </c>
      <c r="J12" s="96">
        <v>201400</v>
      </c>
      <c r="K12" s="96">
        <v>223700</v>
      </c>
      <c r="L12" s="97">
        <v>251700</v>
      </c>
      <c r="N12" s="54"/>
      <c r="O12" s="50" t="s">
        <v>18</v>
      </c>
      <c r="P12" s="98">
        <f t="shared" si="2"/>
        <v>9316.6666666666661</v>
      </c>
      <c r="Q12" s="99">
        <f t="shared" si="2"/>
        <v>10250</v>
      </c>
      <c r="R12" s="52">
        <f t="shared" si="2"/>
        <v>11183.333333333334</v>
      </c>
      <c r="S12" s="52">
        <f t="shared" si="2"/>
        <v>12116.666666666666</v>
      </c>
      <c r="T12" s="52">
        <f t="shared" si="2"/>
        <v>13050</v>
      </c>
      <c r="U12" s="52">
        <f t="shared" si="2"/>
        <v>13983.333333333334</v>
      </c>
      <c r="V12" s="52">
        <f t="shared" si="2"/>
        <v>15383.333333333334</v>
      </c>
      <c r="W12" s="52">
        <f t="shared" si="2"/>
        <v>16783.333333333332</v>
      </c>
      <c r="X12" s="52">
        <f t="shared" si="2"/>
        <v>18641.666666666668</v>
      </c>
      <c r="Y12" s="55">
        <f>L12/12</f>
        <v>20975</v>
      </c>
    </row>
    <row r="13" spans="1:25" x14ac:dyDescent="0.2">
      <c r="A13" s="61"/>
      <c r="B13" s="51" t="s">
        <v>19</v>
      </c>
      <c r="C13" s="94">
        <v>117600</v>
      </c>
      <c r="D13" s="95">
        <v>129400</v>
      </c>
      <c r="E13" s="96">
        <v>141200</v>
      </c>
      <c r="F13" s="96">
        <v>153000</v>
      </c>
      <c r="G13" s="96">
        <v>164700</v>
      </c>
      <c r="H13" s="96">
        <v>176500</v>
      </c>
      <c r="I13" s="96">
        <v>194200</v>
      </c>
      <c r="J13" s="96">
        <v>211800</v>
      </c>
      <c r="K13" s="96">
        <v>235300</v>
      </c>
      <c r="L13" s="97">
        <v>264800</v>
      </c>
      <c r="N13" s="54"/>
      <c r="O13" s="50" t="s">
        <v>19</v>
      </c>
      <c r="P13" s="98">
        <f t="shared" si="2"/>
        <v>9800</v>
      </c>
      <c r="Q13" s="99">
        <f t="shared" si="2"/>
        <v>10783.333333333334</v>
      </c>
      <c r="R13" s="52">
        <f t="shared" si="2"/>
        <v>11766.666666666666</v>
      </c>
      <c r="S13" s="52">
        <f t="shared" si="2"/>
        <v>12750</v>
      </c>
      <c r="T13" s="52">
        <f t="shared" si="2"/>
        <v>13725</v>
      </c>
      <c r="U13" s="52">
        <f t="shared" si="2"/>
        <v>14708.333333333334</v>
      </c>
      <c r="V13" s="52">
        <f t="shared" si="2"/>
        <v>16183.333333333334</v>
      </c>
      <c r="W13" s="52">
        <f t="shared" si="2"/>
        <v>17650</v>
      </c>
      <c r="X13" s="52">
        <f t="shared" si="2"/>
        <v>19608.333333333332</v>
      </c>
      <c r="Y13" s="55">
        <f>L13/12</f>
        <v>22066.666666666668</v>
      </c>
    </row>
    <row r="14" spans="1:25" x14ac:dyDescent="0.2">
      <c r="A14" s="61"/>
      <c r="B14" s="42"/>
      <c r="C14" s="94"/>
      <c r="D14" s="100"/>
      <c r="E14" s="101"/>
      <c r="F14" s="96"/>
      <c r="G14" s="101"/>
      <c r="H14" s="101"/>
      <c r="I14" s="101"/>
      <c r="J14" s="101"/>
      <c r="K14" s="101"/>
      <c r="L14" s="102"/>
      <c r="N14" s="54"/>
      <c r="O14" s="42"/>
      <c r="P14" s="103"/>
      <c r="Q14" s="104"/>
      <c r="R14" s="56"/>
      <c r="S14" s="56"/>
      <c r="T14" s="56"/>
      <c r="U14" s="56"/>
      <c r="V14" s="56"/>
      <c r="W14" s="56"/>
      <c r="X14" s="56"/>
      <c r="Y14" s="57"/>
    </row>
    <row r="15" spans="1:25" x14ac:dyDescent="0.2">
      <c r="A15" s="49" t="s">
        <v>22</v>
      </c>
      <c r="B15" s="51" t="s">
        <v>14</v>
      </c>
      <c r="C15" s="94">
        <v>111900</v>
      </c>
      <c r="D15" s="95">
        <v>123100</v>
      </c>
      <c r="E15" s="96">
        <v>134300</v>
      </c>
      <c r="F15" s="96">
        <v>145500</v>
      </c>
      <c r="G15" s="96">
        <v>156700</v>
      </c>
      <c r="H15" s="96">
        <v>167900</v>
      </c>
      <c r="I15" s="96">
        <v>184700</v>
      </c>
      <c r="J15" s="96">
        <v>201500</v>
      </c>
      <c r="K15" s="96">
        <v>223800</v>
      </c>
      <c r="L15" s="97">
        <v>251800</v>
      </c>
      <c r="N15" s="49" t="s">
        <v>22</v>
      </c>
      <c r="O15" s="51" t="s">
        <v>14</v>
      </c>
      <c r="P15" s="98">
        <f t="shared" ref="P15:Y19" si="3">C15/12</f>
        <v>9325</v>
      </c>
      <c r="Q15" s="99">
        <f t="shared" si="3"/>
        <v>10258.333333333334</v>
      </c>
      <c r="R15" s="52">
        <f t="shared" si="3"/>
        <v>11191.666666666666</v>
      </c>
      <c r="S15" s="52">
        <f t="shared" si="3"/>
        <v>12125</v>
      </c>
      <c r="T15" s="52">
        <f t="shared" si="3"/>
        <v>13058.333333333334</v>
      </c>
      <c r="U15" s="52">
        <f t="shared" si="3"/>
        <v>13991.666666666666</v>
      </c>
      <c r="V15" s="52">
        <f t="shared" si="3"/>
        <v>15391.666666666666</v>
      </c>
      <c r="W15" s="52">
        <f t="shared" si="3"/>
        <v>16791.666666666668</v>
      </c>
      <c r="X15" s="52">
        <f t="shared" si="3"/>
        <v>18650</v>
      </c>
      <c r="Y15" s="55">
        <f t="shared" si="3"/>
        <v>20983.333333333332</v>
      </c>
    </row>
    <row r="16" spans="1:25" x14ac:dyDescent="0.2">
      <c r="A16" s="61"/>
      <c r="B16" s="51" t="s">
        <v>15</v>
      </c>
      <c r="C16" s="94">
        <v>117700</v>
      </c>
      <c r="D16" s="95">
        <v>129500</v>
      </c>
      <c r="E16" s="96">
        <v>141300</v>
      </c>
      <c r="F16" s="96">
        <v>153100</v>
      </c>
      <c r="G16" s="96">
        <v>164800</v>
      </c>
      <c r="H16" s="96">
        <v>176600</v>
      </c>
      <c r="I16" s="96">
        <v>194300</v>
      </c>
      <c r="J16" s="96">
        <v>211900</v>
      </c>
      <c r="K16" s="96">
        <v>235400</v>
      </c>
      <c r="L16" s="97">
        <v>264900</v>
      </c>
      <c r="N16" s="54"/>
      <c r="O16" s="50" t="s">
        <v>15</v>
      </c>
      <c r="P16" s="98">
        <f t="shared" si="3"/>
        <v>9808.3333333333339</v>
      </c>
      <c r="Q16" s="99">
        <f t="shared" si="3"/>
        <v>10791.666666666666</v>
      </c>
      <c r="R16" s="52">
        <f t="shared" si="3"/>
        <v>11775</v>
      </c>
      <c r="S16" s="52">
        <f t="shared" si="3"/>
        <v>12758.333333333334</v>
      </c>
      <c r="T16" s="52">
        <f t="shared" si="3"/>
        <v>13733.333333333334</v>
      </c>
      <c r="U16" s="52">
        <f t="shared" si="3"/>
        <v>14716.666666666666</v>
      </c>
      <c r="V16" s="52">
        <f t="shared" si="3"/>
        <v>16191.666666666666</v>
      </c>
      <c r="W16" s="52">
        <f t="shared" si="3"/>
        <v>17658.333333333332</v>
      </c>
      <c r="X16" s="52">
        <f t="shared" si="3"/>
        <v>19616.666666666668</v>
      </c>
      <c r="Y16" s="55">
        <f t="shared" si="3"/>
        <v>22075</v>
      </c>
    </row>
    <row r="17" spans="1:25" x14ac:dyDescent="0.2">
      <c r="A17" s="61"/>
      <c r="B17" s="51" t="s">
        <v>16</v>
      </c>
      <c r="C17" s="94">
        <v>123900</v>
      </c>
      <c r="D17" s="95">
        <v>136300</v>
      </c>
      <c r="E17" s="96">
        <v>148700</v>
      </c>
      <c r="F17" s="96">
        <v>161100</v>
      </c>
      <c r="G17" s="96">
        <v>173500</v>
      </c>
      <c r="H17" s="96">
        <v>185900</v>
      </c>
      <c r="I17" s="96">
        <v>204500</v>
      </c>
      <c r="J17" s="96">
        <v>223100</v>
      </c>
      <c r="K17" s="96">
        <v>247800</v>
      </c>
      <c r="L17" s="97">
        <v>278800</v>
      </c>
      <c r="N17" s="54"/>
      <c r="O17" s="50" t="s">
        <v>16</v>
      </c>
      <c r="P17" s="98">
        <f t="shared" si="3"/>
        <v>10325</v>
      </c>
      <c r="Q17" s="99">
        <f t="shared" si="3"/>
        <v>11358.333333333334</v>
      </c>
      <c r="R17" s="52">
        <f t="shared" si="3"/>
        <v>12391.666666666666</v>
      </c>
      <c r="S17" s="52">
        <f t="shared" si="3"/>
        <v>13425</v>
      </c>
      <c r="T17" s="52">
        <f t="shared" si="3"/>
        <v>14458.333333333334</v>
      </c>
      <c r="U17" s="52">
        <f t="shared" si="3"/>
        <v>15491.666666666666</v>
      </c>
      <c r="V17" s="52">
        <f t="shared" si="3"/>
        <v>17041.666666666668</v>
      </c>
      <c r="W17" s="52">
        <f t="shared" si="3"/>
        <v>18591.666666666668</v>
      </c>
      <c r="X17" s="52">
        <f t="shared" si="3"/>
        <v>20650</v>
      </c>
      <c r="Y17" s="55">
        <f t="shared" si="3"/>
        <v>23233.333333333332</v>
      </c>
    </row>
    <row r="18" spans="1:25" x14ac:dyDescent="0.2">
      <c r="A18" s="61"/>
      <c r="B18" s="51" t="s">
        <v>17</v>
      </c>
      <c r="C18" s="94">
        <v>130900</v>
      </c>
      <c r="D18" s="95">
        <v>144000</v>
      </c>
      <c r="E18" s="96">
        <v>157100</v>
      </c>
      <c r="F18" s="96">
        <v>170200</v>
      </c>
      <c r="G18" s="96">
        <v>183300</v>
      </c>
      <c r="H18" s="96">
        <v>196400</v>
      </c>
      <c r="I18" s="96">
        <v>216100</v>
      </c>
      <c r="J18" s="96">
        <v>235700</v>
      </c>
      <c r="K18" s="96">
        <v>261900</v>
      </c>
      <c r="L18" s="97">
        <v>294700</v>
      </c>
      <c r="N18" s="54"/>
      <c r="O18" s="50" t="s">
        <v>17</v>
      </c>
      <c r="P18" s="98">
        <f t="shared" si="3"/>
        <v>10908.333333333334</v>
      </c>
      <c r="Q18" s="99">
        <f t="shared" si="3"/>
        <v>12000</v>
      </c>
      <c r="R18" s="52">
        <f t="shared" si="3"/>
        <v>13091.666666666666</v>
      </c>
      <c r="S18" s="52">
        <f t="shared" si="3"/>
        <v>14183.333333333334</v>
      </c>
      <c r="T18" s="52">
        <f t="shared" si="3"/>
        <v>15275</v>
      </c>
      <c r="U18" s="52">
        <f t="shared" si="3"/>
        <v>16366.666666666666</v>
      </c>
      <c r="V18" s="52">
        <f t="shared" si="3"/>
        <v>18008.333333333332</v>
      </c>
      <c r="W18" s="52">
        <f t="shared" si="3"/>
        <v>19641.666666666668</v>
      </c>
      <c r="X18" s="52">
        <f t="shared" si="3"/>
        <v>21825</v>
      </c>
      <c r="Y18" s="55">
        <f t="shared" si="3"/>
        <v>24558.333333333332</v>
      </c>
    </row>
    <row r="19" spans="1:25" x14ac:dyDescent="0.2">
      <c r="A19" s="61"/>
      <c r="B19" s="51" t="s">
        <v>18</v>
      </c>
      <c r="C19" s="94">
        <v>141100</v>
      </c>
      <c r="D19" s="95">
        <v>155300</v>
      </c>
      <c r="E19" s="96">
        <v>169400</v>
      </c>
      <c r="F19" s="96">
        <v>183500</v>
      </c>
      <c r="G19" s="96">
        <v>197600</v>
      </c>
      <c r="H19" s="96">
        <v>211700</v>
      </c>
      <c r="I19" s="96">
        <v>232900</v>
      </c>
      <c r="J19" s="96">
        <v>254100</v>
      </c>
      <c r="K19" s="96">
        <v>282300</v>
      </c>
      <c r="L19" s="97">
        <v>317600</v>
      </c>
      <c r="N19" s="54"/>
      <c r="O19" s="50" t="s">
        <v>18</v>
      </c>
      <c r="P19" s="98">
        <f t="shared" si="3"/>
        <v>11758.333333333334</v>
      </c>
      <c r="Q19" s="99">
        <f t="shared" si="3"/>
        <v>12941.666666666666</v>
      </c>
      <c r="R19" s="52">
        <f t="shared" si="3"/>
        <v>14116.666666666666</v>
      </c>
      <c r="S19" s="52">
        <f t="shared" si="3"/>
        <v>15291.666666666666</v>
      </c>
      <c r="T19" s="52">
        <f t="shared" si="3"/>
        <v>16466.666666666668</v>
      </c>
      <c r="U19" s="52">
        <f t="shared" si="3"/>
        <v>17641.666666666668</v>
      </c>
      <c r="V19" s="52">
        <f t="shared" si="3"/>
        <v>19408.333333333332</v>
      </c>
      <c r="W19" s="52">
        <f t="shared" si="3"/>
        <v>21175</v>
      </c>
      <c r="X19" s="52">
        <f t="shared" si="3"/>
        <v>23525</v>
      </c>
      <c r="Y19" s="55">
        <f t="shared" si="3"/>
        <v>26466.666666666668</v>
      </c>
    </row>
    <row r="20" spans="1:25" x14ac:dyDescent="0.2">
      <c r="A20" s="61"/>
      <c r="B20" s="42"/>
      <c r="C20" s="94"/>
      <c r="D20" s="100"/>
      <c r="E20" s="101"/>
      <c r="F20" s="101"/>
      <c r="G20" s="101"/>
      <c r="H20" s="101"/>
      <c r="I20" s="101"/>
      <c r="J20" s="101"/>
      <c r="K20" s="101"/>
      <c r="L20" s="102"/>
      <c r="N20" s="54"/>
      <c r="O20" s="42"/>
      <c r="P20" s="103"/>
      <c r="Q20" s="104"/>
      <c r="R20" s="56"/>
      <c r="S20" s="56"/>
      <c r="T20" s="56"/>
      <c r="U20" s="56"/>
      <c r="V20" s="56"/>
      <c r="W20" s="56"/>
      <c r="X20" s="56"/>
      <c r="Y20" s="57"/>
    </row>
    <row r="21" spans="1:25" x14ac:dyDescent="0.2">
      <c r="A21" s="49" t="s">
        <v>23</v>
      </c>
      <c r="B21" s="51" t="s">
        <v>14</v>
      </c>
      <c r="C21" s="94">
        <v>131000</v>
      </c>
      <c r="D21" s="95">
        <v>144100</v>
      </c>
      <c r="E21" s="96">
        <v>157200</v>
      </c>
      <c r="F21" s="96">
        <v>170300</v>
      </c>
      <c r="G21" s="96">
        <v>183400</v>
      </c>
      <c r="H21" s="96">
        <v>196500</v>
      </c>
      <c r="I21" s="96">
        <v>216200</v>
      </c>
      <c r="J21" s="96">
        <v>235800</v>
      </c>
      <c r="K21" s="96">
        <v>262000</v>
      </c>
      <c r="L21" s="97">
        <v>294800</v>
      </c>
      <c r="N21" s="49" t="s">
        <v>23</v>
      </c>
      <c r="O21" s="51" t="s">
        <v>14</v>
      </c>
      <c r="P21" s="98">
        <f t="shared" ref="P21:Y29" si="4">C21/12</f>
        <v>10916.666666666666</v>
      </c>
      <c r="Q21" s="99">
        <f t="shared" si="4"/>
        <v>12008.333333333334</v>
      </c>
      <c r="R21" s="52">
        <f t="shared" si="4"/>
        <v>13100</v>
      </c>
      <c r="S21" s="52">
        <f t="shared" si="4"/>
        <v>14191.666666666666</v>
      </c>
      <c r="T21" s="52">
        <f t="shared" si="4"/>
        <v>15283.333333333334</v>
      </c>
      <c r="U21" s="52">
        <f t="shared" si="4"/>
        <v>16375</v>
      </c>
      <c r="V21" s="52">
        <f t="shared" si="4"/>
        <v>18016.666666666668</v>
      </c>
      <c r="W21" s="52">
        <f t="shared" si="4"/>
        <v>19650</v>
      </c>
      <c r="X21" s="52">
        <f t="shared" si="4"/>
        <v>21833.333333333332</v>
      </c>
      <c r="Y21" s="55">
        <f t="shared" si="4"/>
        <v>24566.666666666668</v>
      </c>
    </row>
    <row r="22" spans="1:25" x14ac:dyDescent="0.2">
      <c r="A22" s="61"/>
      <c r="B22" s="51" t="s">
        <v>15</v>
      </c>
      <c r="C22" s="94">
        <v>141200</v>
      </c>
      <c r="D22" s="95">
        <v>155400</v>
      </c>
      <c r="E22" s="96">
        <v>169500</v>
      </c>
      <c r="F22" s="96">
        <v>183600</v>
      </c>
      <c r="G22" s="96">
        <v>197700</v>
      </c>
      <c r="H22" s="96">
        <v>211800</v>
      </c>
      <c r="I22" s="96">
        <v>233000</v>
      </c>
      <c r="J22" s="96">
        <v>254200</v>
      </c>
      <c r="K22" s="96">
        <v>282400</v>
      </c>
      <c r="L22" s="97">
        <v>317700</v>
      </c>
      <c r="N22" s="60"/>
      <c r="O22" s="50" t="s">
        <v>15</v>
      </c>
      <c r="P22" s="98">
        <f t="shared" si="4"/>
        <v>11766.666666666666</v>
      </c>
      <c r="Q22" s="99">
        <f t="shared" si="4"/>
        <v>12950</v>
      </c>
      <c r="R22" s="52">
        <f t="shared" si="4"/>
        <v>14125</v>
      </c>
      <c r="S22" s="52">
        <f t="shared" si="4"/>
        <v>15300</v>
      </c>
      <c r="T22" s="52">
        <f t="shared" si="4"/>
        <v>16475</v>
      </c>
      <c r="U22" s="52">
        <f t="shared" si="4"/>
        <v>17650</v>
      </c>
      <c r="V22" s="52">
        <f t="shared" si="4"/>
        <v>19416.666666666668</v>
      </c>
      <c r="W22" s="52">
        <f t="shared" si="4"/>
        <v>21183.333333333332</v>
      </c>
      <c r="X22" s="52">
        <f t="shared" si="4"/>
        <v>23533.333333333332</v>
      </c>
      <c r="Y22" s="55">
        <f t="shared" si="4"/>
        <v>26475</v>
      </c>
    </row>
    <row r="23" spans="1:25" x14ac:dyDescent="0.2">
      <c r="A23" s="61"/>
      <c r="B23" s="51" t="s">
        <v>16</v>
      </c>
      <c r="C23" s="94">
        <v>152100</v>
      </c>
      <c r="D23" s="95">
        <v>167400</v>
      </c>
      <c r="E23" s="96">
        <v>182600</v>
      </c>
      <c r="F23" s="96">
        <v>197800</v>
      </c>
      <c r="G23" s="96">
        <v>213000</v>
      </c>
      <c r="H23" s="96">
        <v>228200</v>
      </c>
      <c r="I23" s="96">
        <v>251000</v>
      </c>
      <c r="J23" s="96">
        <v>273800</v>
      </c>
      <c r="K23" s="96">
        <v>304200</v>
      </c>
      <c r="L23" s="97">
        <v>342300</v>
      </c>
      <c r="N23" s="61"/>
      <c r="O23" s="50" t="s">
        <v>16</v>
      </c>
      <c r="P23" s="98">
        <f t="shared" si="4"/>
        <v>12675</v>
      </c>
      <c r="Q23" s="99">
        <f t="shared" si="4"/>
        <v>13950</v>
      </c>
      <c r="R23" s="52">
        <f t="shared" si="4"/>
        <v>15216.666666666666</v>
      </c>
      <c r="S23" s="52">
        <f t="shared" si="4"/>
        <v>16483.333333333332</v>
      </c>
      <c r="T23" s="52">
        <f t="shared" si="4"/>
        <v>17750</v>
      </c>
      <c r="U23" s="52">
        <f t="shared" si="4"/>
        <v>19016.666666666668</v>
      </c>
      <c r="V23" s="52">
        <f t="shared" si="4"/>
        <v>20916.666666666668</v>
      </c>
      <c r="W23" s="52">
        <f t="shared" si="4"/>
        <v>22816.666666666668</v>
      </c>
      <c r="X23" s="52">
        <f t="shared" si="4"/>
        <v>25350</v>
      </c>
      <c r="Y23" s="55">
        <f t="shared" si="4"/>
        <v>28525</v>
      </c>
    </row>
    <row r="24" spans="1:25" x14ac:dyDescent="0.2">
      <c r="A24" s="61"/>
      <c r="B24" s="51" t="s">
        <v>17</v>
      </c>
      <c r="C24" s="94">
        <v>163600</v>
      </c>
      <c r="D24" s="95">
        <v>180000</v>
      </c>
      <c r="E24" s="96">
        <v>196400</v>
      </c>
      <c r="F24" s="96">
        <v>212700</v>
      </c>
      <c r="G24" s="96">
        <v>229100</v>
      </c>
      <c r="H24" s="96">
        <v>245400</v>
      </c>
      <c r="I24" s="96">
        <v>270000</v>
      </c>
      <c r="J24" s="96">
        <v>294500</v>
      </c>
      <c r="K24" s="96">
        <v>327200</v>
      </c>
      <c r="L24" s="97">
        <v>368100</v>
      </c>
      <c r="N24" s="61"/>
      <c r="O24" s="50" t="s">
        <v>17</v>
      </c>
      <c r="P24" s="98">
        <f t="shared" si="4"/>
        <v>13633.333333333334</v>
      </c>
      <c r="Q24" s="99">
        <f t="shared" si="4"/>
        <v>15000</v>
      </c>
      <c r="R24" s="52">
        <f t="shared" si="4"/>
        <v>16366.666666666666</v>
      </c>
      <c r="S24" s="52">
        <f t="shared" si="4"/>
        <v>17725</v>
      </c>
      <c r="T24" s="52">
        <f t="shared" si="4"/>
        <v>19091.666666666668</v>
      </c>
      <c r="U24" s="52">
        <f t="shared" si="4"/>
        <v>20450</v>
      </c>
      <c r="V24" s="52">
        <f t="shared" si="4"/>
        <v>22500</v>
      </c>
      <c r="W24" s="52">
        <f t="shared" si="4"/>
        <v>24541.666666666668</v>
      </c>
      <c r="X24" s="52">
        <f t="shared" si="4"/>
        <v>27266.666666666668</v>
      </c>
      <c r="Y24" s="55">
        <f t="shared" si="4"/>
        <v>30675</v>
      </c>
    </row>
    <row r="25" spans="1:25" x14ac:dyDescent="0.2">
      <c r="A25" s="61"/>
      <c r="B25" s="51" t="s">
        <v>18</v>
      </c>
      <c r="C25" s="94">
        <v>175900</v>
      </c>
      <c r="D25" s="95">
        <v>193500</v>
      </c>
      <c r="E25" s="96">
        <v>211100</v>
      </c>
      <c r="F25" s="96">
        <v>228700</v>
      </c>
      <c r="G25" s="96">
        <v>246300</v>
      </c>
      <c r="H25" s="96">
        <v>263900</v>
      </c>
      <c r="I25" s="96">
        <v>290300</v>
      </c>
      <c r="J25" s="96">
        <v>316700</v>
      </c>
      <c r="K25" s="96">
        <v>351800</v>
      </c>
      <c r="L25" s="97">
        <v>395800</v>
      </c>
      <c r="N25" s="61"/>
      <c r="O25" s="50" t="s">
        <v>18</v>
      </c>
      <c r="P25" s="98">
        <f t="shared" si="4"/>
        <v>14658.333333333334</v>
      </c>
      <c r="Q25" s="99">
        <f t="shared" si="4"/>
        <v>16125</v>
      </c>
      <c r="R25" s="52">
        <f t="shared" si="4"/>
        <v>17591.666666666668</v>
      </c>
      <c r="S25" s="52">
        <f t="shared" si="4"/>
        <v>19058.333333333332</v>
      </c>
      <c r="T25" s="52">
        <f t="shared" si="4"/>
        <v>20525</v>
      </c>
      <c r="U25" s="52">
        <f t="shared" si="4"/>
        <v>21991.666666666668</v>
      </c>
      <c r="V25" s="52">
        <f t="shared" si="4"/>
        <v>24191.666666666668</v>
      </c>
      <c r="W25" s="52">
        <f t="shared" si="4"/>
        <v>26391.666666666668</v>
      </c>
      <c r="X25" s="52">
        <f t="shared" si="4"/>
        <v>29316.666666666668</v>
      </c>
      <c r="Y25" s="55">
        <f t="shared" si="4"/>
        <v>32983.333333333336</v>
      </c>
    </row>
    <row r="26" spans="1:25" x14ac:dyDescent="0.2">
      <c r="A26" s="61"/>
      <c r="B26" s="51" t="s">
        <v>19</v>
      </c>
      <c r="C26" s="94">
        <v>189100</v>
      </c>
      <c r="D26" s="95">
        <v>208100</v>
      </c>
      <c r="E26" s="96">
        <v>227000</v>
      </c>
      <c r="F26" s="96">
        <v>245900</v>
      </c>
      <c r="G26" s="96">
        <v>264800</v>
      </c>
      <c r="H26" s="96">
        <v>283700</v>
      </c>
      <c r="I26" s="96">
        <v>312100</v>
      </c>
      <c r="J26" s="96">
        <v>340400</v>
      </c>
      <c r="K26" s="96">
        <v>378200</v>
      </c>
      <c r="L26" s="97">
        <v>425500</v>
      </c>
      <c r="N26" s="61"/>
      <c r="O26" s="50" t="s">
        <v>19</v>
      </c>
      <c r="P26" s="98">
        <f t="shared" si="4"/>
        <v>15758.333333333334</v>
      </c>
      <c r="Q26" s="99">
        <f t="shared" si="4"/>
        <v>17341.666666666668</v>
      </c>
      <c r="R26" s="52">
        <f t="shared" si="4"/>
        <v>18916.666666666668</v>
      </c>
      <c r="S26" s="52">
        <f t="shared" si="4"/>
        <v>20491.666666666668</v>
      </c>
      <c r="T26" s="52">
        <f t="shared" si="4"/>
        <v>22066.666666666668</v>
      </c>
      <c r="U26" s="52">
        <f t="shared" si="4"/>
        <v>23641.666666666668</v>
      </c>
      <c r="V26" s="52">
        <f t="shared" si="4"/>
        <v>26008.333333333332</v>
      </c>
      <c r="W26" s="52">
        <f t="shared" si="4"/>
        <v>28366.666666666668</v>
      </c>
      <c r="X26" s="52">
        <f t="shared" si="4"/>
        <v>31516.666666666668</v>
      </c>
      <c r="Y26" s="55">
        <f t="shared" si="4"/>
        <v>35458.333333333336</v>
      </c>
    </row>
    <row r="27" spans="1:25" x14ac:dyDescent="0.2">
      <c r="A27" s="61"/>
      <c r="B27" s="51" t="s">
        <v>20</v>
      </c>
      <c r="C27" s="94">
        <v>203500</v>
      </c>
      <c r="D27" s="95">
        <v>223900</v>
      </c>
      <c r="E27" s="96">
        <v>244200</v>
      </c>
      <c r="F27" s="96">
        <v>264600</v>
      </c>
      <c r="G27" s="96">
        <v>284900</v>
      </c>
      <c r="H27" s="96">
        <v>305300</v>
      </c>
      <c r="I27" s="96">
        <v>335800</v>
      </c>
      <c r="J27" s="96">
        <v>366300</v>
      </c>
      <c r="K27" s="96">
        <v>407000</v>
      </c>
      <c r="L27" s="97">
        <v>457900</v>
      </c>
      <c r="N27" s="61"/>
      <c r="O27" s="50" t="s">
        <v>20</v>
      </c>
      <c r="P27" s="98">
        <f t="shared" si="4"/>
        <v>16958.333333333332</v>
      </c>
      <c r="Q27" s="99">
        <f t="shared" si="4"/>
        <v>18658.333333333332</v>
      </c>
      <c r="R27" s="52">
        <f t="shared" si="4"/>
        <v>20350</v>
      </c>
      <c r="S27" s="52">
        <f t="shared" si="4"/>
        <v>22050</v>
      </c>
      <c r="T27" s="52">
        <f t="shared" si="4"/>
        <v>23741.666666666668</v>
      </c>
      <c r="U27" s="52">
        <f t="shared" si="4"/>
        <v>25441.666666666668</v>
      </c>
      <c r="V27" s="52">
        <f t="shared" si="4"/>
        <v>27983.333333333332</v>
      </c>
      <c r="W27" s="52">
        <f t="shared" si="4"/>
        <v>30525</v>
      </c>
      <c r="X27" s="52">
        <f t="shared" si="4"/>
        <v>33916.666666666664</v>
      </c>
      <c r="Y27" s="55">
        <f t="shared" si="4"/>
        <v>38158.333333333336</v>
      </c>
    </row>
    <row r="28" spans="1:25" x14ac:dyDescent="0.2">
      <c r="A28" s="61"/>
      <c r="B28" s="51" t="s">
        <v>21</v>
      </c>
      <c r="C28" s="94">
        <v>219800</v>
      </c>
      <c r="D28" s="95">
        <v>241800</v>
      </c>
      <c r="E28" s="96">
        <v>263800</v>
      </c>
      <c r="F28" s="96">
        <v>285800</v>
      </c>
      <c r="G28" s="96">
        <v>307800</v>
      </c>
      <c r="H28" s="96">
        <v>329700</v>
      </c>
      <c r="I28" s="96">
        <v>362700</v>
      </c>
      <c r="J28" s="96">
        <v>395700</v>
      </c>
      <c r="K28" s="96">
        <v>439600</v>
      </c>
      <c r="L28" s="97">
        <v>494600</v>
      </c>
      <c r="N28" s="61"/>
      <c r="O28" s="50" t="s">
        <v>21</v>
      </c>
      <c r="P28" s="98">
        <f t="shared" si="4"/>
        <v>18316.666666666668</v>
      </c>
      <c r="Q28" s="99">
        <f t="shared" si="4"/>
        <v>20150</v>
      </c>
      <c r="R28" s="52">
        <f t="shared" si="4"/>
        <v>21983.333333333332</v>
      </c>
      <c r="S28" s="52">
        <f t="shared" si="4"/>
        <v>23816.666666666668</v>
      </c>
      <c r="T28" s="52">
        <f t="shared" si="4"/>
        <v>25650</v>
      </c>
      <c r="U28" s="52">
        <f t="shared" si="4"/>
        <v>27475</v>
      </c>
      <c r="V28" s="52">
        <f t="shared" si="4"/>
        <v>30225</v>
      </c>
      <c r="W28" s="52">
        <f t="shared" si="4"/>
        <v>32975</v>
      </c>
      <c r="X28" s="52">
        <f t="shared" si="4"/>
        <v>36633.333333333336</v>
      </c>
      <c r="Y28" s="55">
        <f t="shared" si="4"/>
        <v>41216.666666666664</v>
      </c>
    </row>
    <row r="29" spans="1:25" x14ac:dyDescent="0.2">
      <c r="A29" s="62"/>
      <c r="B29" s="51" t="s">
        <v>24</v>
      </c>
      <c r="C29" s="94">
        <v>238300</v>
      </c>
      <c r="D29" s="95">
        <v>262200</v>
      </c>
      <c r="E29" s="96">
        <v>286000</v>
      </c>
      <c r="F29" s="96">
        <v>309800</v>
      </c>
      <c r="G29" s="96">
        <v>333700</v>
      </c>
      <c r="H29" s="96">
        <v>357500</v>
      </c>
      <c r="I29" s="96">
        <v>393200</v>
      </c>
      <c r="J29" s="96">
        <v>429000</v>
      </c>
      <c r="K29" s="96">
        <v>476600</v>
      </c>
      <c r="L29" s="97">
        <v>536200</v>
      </c>
      <c r="N29" s="62"/>
      <c r="O29" s="50" t="s">
        <v>24</v>
      </c>
      <c r="P29" s="98">
        <f t="shared" si="4"/>
        <v>19858.333333333332</v>
      </c>
      <c r="Q29" s="99">
        <f t="shared" si="4"/>
        <v>21850</v>
      </c>
      <c r="R29" s="52">
        <f t="shared" si="4"/>
        <v>23833.333333333332</v>
      </c>
      <c r="S29" s="52">
        <f t="shared" si="4"/>
        <v>25816.666666666668</v>
      </c>
      <c r="T29" s="52">
        <f t="shared" si="4"/>
        <v>27808.333333333332</v>
      </c>
      <c r="U29" s="52">
        <f t="shared" si="4"/>
        <v>29791.666666666668</v>
      </c>
      <c r="V29" s="52">
        <f t="shared" si="4"/>
        <v>32766.666666666668</v>
      </c>
      <c r="W29" s="52">
        <f t="shared" si="4"/>
        <v>35750</v>
      </c>
      <c r="X29" s="52">
        <f t="shared" si="4"/>
        <v>39716.666666666664</v>
      </c>
      <c r="Y29" s="55">
        <f t="shared" si="4"/>
        <v>44683.333333333336</v>
      </c>
    </row>
    <row r="30" spans="1:25" x14ac:dyDescent="0.2">
      <c r="A30" s="63"/>
      <c r="B30" s="44"/>
      <c r="N30" s="63"/>
      <c r="O30" s="44"/>
      <c r="P30" s="39"/>
      <c r="Q30" s="39"/>
      <c r="R30" s="39"/>
      <c r="S30" s="39"/>
      <c r="T30" s="39"/>
      <c r="U30" s="39"/>
      <c r="V30" s="39"/>
      <c r="W30" s="39"/>
      <c r="X30" s="39"/>
      <c r="Y30" s="39"/>
    </row>
    <row r="31" spans="1:25" x14ac:dyDescent="0.2">
      <c r="A31" s="63"/>
      <c r="B31" s="44"/>
      <c r="N31" s="63"/>
      <c r="O31" s="44"/>
      <c r="P31" s="39"/>
      <c r="Q31" s="39"/>
      <c r="R31" s="39"/>
      <c r="S31" s="39"/>
      <c r="T31" s="39"/>
      <c r="U31" s="39"/>
      <c r="V31" s="39"/>
      <c r="W31" s="39"/>
      <c r="X31" s="39"/>
      <c r="Y31" s="39"/>
    </row>
    <row r="32" spans="1:25" s="76" customFormat="1" ht="13.5" customHeight="1" x14ac:dyDescent="0.2">
      <c r="B32" s="77"/>
      <c r="C32" s="78" t="s">
        <v>28</v>
      </c>
      <c r="D32" s="147" t="s">
        <v>32</v>
      </c>
      <c r="E32" s="148"/>
      <c r="F32" s="148"/>
      <c r="G32" s="149"/>
      <c r="H32" s="149"/>
      <c r="I32" s="149"/>
      <c r="J32" s="149"/>
      <c r="K32" s="149"/>
      <c r="L32" s="150"/>
      <c r="O32" s="77"/>
      <c r="P32" s="105" t="s">
        <v>28</v>
      </c>
      <c r="Q32" s="143" t="s">
        <v>32</v>
      </c>
      <c r="R32" s="144"/>
      <c r="S32" s="144"/>
      <c r="T32" s="145"/>
      <c r="U32" s="145"/>
      <c r="V32" s="145"/>
      <c r="W32" s="145"/>
      <c r="X32" s="145"/>
      <c r="Y32" s="146"/>
    </row>
    <row r="33" spans="1:25" s="64" customFormat="1" x14ac:dyDescent="0.2">
      <c r="A33" s="41" t="s">
        <v>47</v>
      </c>
      <c r="B33" s="42"/>
      <c r="C33" s="80" t="str">
        <f t="shared" ref="C33:L33" si="5">+C4</f>
        <v>Scale 0</v>
      </c>
      <c r="D33" s="106" t="str">
        <f t="shared" si="5"/>
        <v>Scale 1</v>
      </c>
      <c r="E33" s="66" t="str">
        <f t="shared" si="5"/>
        <v>Scale 2</v>
      </c>
      <c r="F33" s="66" t="str">
        <f t="shared" si="5"/>
        <v>Scale 3</v>
      </c>
      <c r="G33" s="66" t="str">
        <f t="shared" si="5"/>
        <v>Scale 4</v>
      </c>
      <c r="H33" s="66" t="str">
        <f t="shared" si="5"/>
        <v>Scale 5</v>
      </c>
      <c r="I33" s="66" t="str">
        <f t="shared" si="5"/>
        <v>Scale 6</v>
      </c>
      <c r="J33" s="66" t="str">
        <f t="shared" si="5"/>
        <v>Scale 7</v>
      </c>
      <c r="K33" s="66" t="str">
        <f t="shared" si="5"/>
        <v>Scale 8</v>
      </c>
      <c r="L33" s="107" t="str">
        <f t="shared" si="5"/>
        <v>Scale 9</v>
      </c>
      <c r="N33" s="41" t="s">
        <v>48</v>
      </c>
      <c r="O33" s="42"/>
      <c r="P33" s="108" t="str">
        <f t="shared" ref="P33:Y33" si="6">+P4</f>
        <v>Scale 0</v>
      </c>
      <c r="Q33" s="109" t="str">
        <f t="shared" si="6"/>
        <v>Scale 1</v>
      </c>
      <c r="R33" s="73" t="str">
        <f t="shared" si="6"/>
        <v>Scale 2</v>
      </c>
      <c r="S33" s="73" t="str">
        <f t="shared" si="6"/>
        <v>Scale 3</v>
      </c>
      <c r="T33" s="73" t="str">
        <f t="shared" si="6"/>
        <v>Scale 4</v>
      </c>
      <c r="U33" s="73" t="str">
        <f t="shared" si="6"/>
        <v>Scale 5</v>
      </c>
      <c r="V33" s="73" t="str">
        <f t="shared" si="6"/>
        <v>Scale 6</v>
      </c>
      <c r="W33" s="73" t="str">
        <f t="shared" si="6"/>
        <v>Scale 7</v>
      </c>
      <c r="X33" s="73" t="str">
        <f t="shared" si="6"/>
        <v>Scale 8</v>
      </c>
      <c r="Y33" s="110" t="str">
        <f t="shared" si="6"/>
        <v>Scale 9</v>
      </c>
    </row>
    <row r="34" spans="1:25" x14ac:dyDescent="0.2">
      <c r="A34" s="111" t="s">
        <v>46</v>
      </c>
      <c r="B34" s="112" t="s">
        <v>14</v>
      </c>
      <c r="C34" s="113">
        <f>+C8</f>
        <v>90700</v>
      </c>
      <c r="D34" s="114">
        <f>D8-$C$8</f>
        <v>9100</v>
      </c>
      <c r="E34" s="67">
        <f>E8-$C$8</f>
        <v>18200</v>
      </c>
      <c r="F34" s="67">
        <f>F8-$C$8</f>
        <v>27300</v>
      </c>
      <c r="G34" s="67">
        <f>G8-$C$8</f>
        <v>36300</v>
      </c>
      <c r="H34" s="67">
        <f>H8-$C$8</f>
        <v>45400</v>
      </c>
      <c r="I34" s="67">
        <f>I8-$C$8</f>
        <v>59000</v>
      </c>
      <c r="J34" s="67">
        <f>J8-$C$8</f>
        <v>72600</v>
      </c>
      <c r="K34" s="67">
        <f>K8-$C$8</f>
        <v>90700</v>
      </c>
      <c r="L34" s="68">
        <f>L8-$C$8</f>
        <v>113400</v>
      </c>
      <c r="N34" s="49" t="s">
        <v>46</v>
      </c>
      <c r="O34" s="50" t="s">
        <v>14</v>
      </c>
      <c r="P34" s="115">
        <f>C34/12</f>
        <v>7558.333333333333</v>
      </c>
      <c r="Q34" s="116">
        <f>D34/12</f>
        <v>758.33333333333337</v>
      </c>
      <c r="R34" s="74">
        <f>E34/12</f>
        <v>1516.6666666666667</v>
      </c>
      <c r="S34" s="74">
        <f t="shared" ref="P34:Y39" si="7">F34/12</f>
        <v>2275</v>
      </c>
      <c r="T34" s="74">
        <f t="shared" si="7"/>
        <v>3025</v>
      </c>
      <c r="U34" s="74">
        <f t="shared" si="7"/>
        <v>3783.3333333333335</v>
      </c>
      <c r="V34" s="74">
        <f t="shared" si="7"/>
        <v>4916.666666666667</v>
      </c>
      <c r="W34" s="74">
        <f t="shared" si="7"/>
        <v>6050</v>
      </c>
      <c r="X34" s="74">
        <f t="shared" si="7"/>
        <v>7558.333333333333</v>
      </c>
      <c r="Y34" s="75">
        <f>L34/12</f>
        <v>9450</v>
      </c>
    </row>
    <row r="35" spans="1:25" x14ac:dyDescent="0.2">
      <c r="A35" s="54"/>
      <c r="B35" s="112" t="s">
        <v>15</v>
      </c>
      <c r="C35" s="113">
        <f>+C9</f>
        <v>95400</v>
      </c>
      <c r="D35" s="114">
        <f>D9-$C$9</f>
        <v>9600</v>
      </c>
      <c r="E35" s="67">
        <f>E9-$C$9</f>
        <v>19100</v>
      </c>
      <c r="F35" s="67">
        <f>F9-$C$9</f>
        <v>28700</v>
      </c>
      <c r="G35" s="67">
        <f>G9-$C$9</f>
        <v>38200</v>
      </c>
      <c r="H35" s="67">
        <f>H9-$C$9</f>
        <v>47700</v>
      </c>
      <c r="I35" s="67">
        <f>I9-$C$9</f>
        <v>62100</v>
      </c>
      <c r="J35" s="67">
        <f>J9-$C$9</f>
        <v>76400</v>
      </c>
      <c r="K35" s="67">
        <f>K9-$C$9</f>
        <v>95400</v>
      </c>
      <c r="L35" s="68">
        <f>L9-$C$9</f>
        <v>119300</v>
      </c>
      <c r="N35" s="61"/>
      <c r="O35" s="50" t="s">
        <v>15</v>
      </c>
      <c r="P35" s="115">
        <f t="shared" si="7"/>
        <v>7950</v>
      </c>
      <c r="Q35" s="116">
        <f t="shared" si="7"/>
        <v>800</v>
      </c>
      <c r="R35" s="74">
        <f t="shared" si="7"/>
        <v>1591.6666666666667</v>
      </c>
      <c r="S35" s="74">
        <f t="shared" si="7"/>
        <v>2391.6666666666665</v>
      </c>
      <c r="T35" s="74">
        <f t="shared" si="7"/>
        <v>3183.3333333333335</v>
      </c>
      <c r="U35" s="74">
        <f t="shared" si="7"/>
        <v>3975</v>
      </c>
      <c r="V35" s="74">
        <f t="shared" si="7"/>
        <v>5175</v>
      </c>
      <c r="W35" s="74">
        <f t="shared" si="7"/>
        <v>6366.666666666667</v>
      </c>
      <c r="X35" s="74">
        <f t="shared" si="7"/>
        <v>7950</v>
      </c>
      <c r="Y35" s="75">
        <f t="shared" si="7"/>
        <v>9941.6666666666661</v>
      </c>
    </row>
    <row r="36" spans="1:25" x14ac:dyDescent="0.2">
      <c r="A36" s="54"/>
      <c r="B36" s="112" t="s">
        <v>16</v>
      </c>
      <c r="C36" s="113">
        <f>+C10</f>
        <v>100500</v>
      </c>
      <c r="D36" s="114">
        <f>D10-$C$10</f>
        <v>10100</v>
      </c>
      <c r="E36" s="67">
        <f>E10-$C$10</f>
        <v>20100</v>
      </c>
      <c r="F36" s="67">
        <f>F10-$C$10</f>
        <v>30200</v>
      </c>
      <c r="G36" s="67">
        <f>G10-$C$10</f>
        <v>40200</v>
      </c>
      <c r="H36" s="67">
        <f>H10-$C$10</f>
        <v>50300</v>
      </c>
      <c r="I36" s="67">
        <f>I10-$C$10</f>
        <v>65400</v>
      </c>
      <c r="J36" s="67">
        <f>J10-$C$10</f>
        <v>80400</v>
      </c>
      <c r="K36" s="67">
        <f>K10-$C$10</f>
        <v>100500</v>
      </c>
      <c r="L36" s="68">
        <f>L10-$C$10</f>
        <v>125700</v>
      </c>
      <c r="N36" s="61"/>
      <c r="O36" s="50" t="s">
        <v>16</v>
      </c>
      <c r="P36" s="115">
        <f t="shared" si="7"/>
        <v>8375</v>
      </c>
      <c r="Q36" s="116">
        <f t="shared" si="7"/>
        <v>841.66666666666663</v>
      </c>
      <c r="R36" s="74">
        <f t="shared" si="7"/>
        <v>1675</v>
      </c>
      <c r="S36" s="74">
        <f t="shared" si="7"/>
        <v>2516.6666666666665</v>
      </c>
      <c r="T36" s="74">
        <f t="shared" si="7"/>
        <v>3350</v>
      </c>
      <c r="U36" s="74">
        <f t="shared" si="7"/>
        <v>4191.666666666667</v>
      </c>
      <c r="V36" s="74">
        <f>I36/12</f>
        <v>5450</v>
      </c>
      <c r="W36" s="74">
        <f t="shared" si="7"/>
        <v>6700</v>
      </c>
      <c r="X36" s="74">
        <f t="shared" si="7"/>
        <v>8375</v>
      </c>
      <c r="Y36" s="75">
        <f t="shared" si="7"/>
        <v>10475</v>
      </c>
    </row>
    <row r="37" spans="1:25" x14ac:dyDescent="0.2">
      <c r="A37" s="54"/>
      <c r="B37" s="112" t="s">
        <v>17</v>
      </c>
      <c r="C37" s="113">
        <f>+C11</f>
        <v>106000</v>
      </c>
      <c r="D37" s="114">
        <f>D11-$C$11</f>
        <v>10600</v>
      </c>
      <c r="E37" s="67">
        <f>E11-$C$11</f>
        <v>21200</v>
      </c>
      <c r="F37" s="67">
        <f>F11-$C$11</f>
        <v>31800</v>
      </c>
      <c r="G37" s="67">
        <f>G11-$C$11</f>
        <v>42400</v>
      </c>
      <c r="H37" s="67">
        <f>H11-$C$11</f>
        <v>53000</v>
      </c>
      <c r="I37" s="67">
        <f>I11-$C$11</f>
        <v>68900</v>
      </c>
      <c r="J37" s="67">
        <f>J11-$C$11</f>
        <v>84800</v>
      </c>
      <c r="K37" s="67">
        <f>K11-$C$11</f>
        <v>106000</v>
      </c>
      <c r="L37" s="68">
        <f>L11-$C$11</f>
        <v>132500</v>
      </c>
      <c r="N37" s="61"/>
      <c r="O37" s="50" t="s">
        <v>17</v>
      </c>
      <c r="P37" s="115">
        <f t="shared" si="7"/>
        <v>8833.3333333333339</v>
      </c>
      <c r="Q37" s="116">
        <f t="shared" si="7"/>
        <v>883.33333333333337</v>
      </c>
      <c r="R37" s="74">
        <f t="shared" si="7"/>
        <v>1766.6666666666667</v>
      </c>
      <c r="S37" s="74">
        <f t="shared" si="7"/>
        <v>2650</v>
      </c>
      <c r="T37" s="74">
        <f t="shared" si="7"/>
        <v>3533.3333333333335</v>
      </c>
      <c r="U37" s="74">
        <f t="shared" si="7"/>
        <v>4416.666666666667</v>
      </c>
      <c r="V37" s="74">
        <f t="shared" si="7"/>
        <v>5741.666666666667</v>
      </c>
      <c r="W37" s="74">
        <f t="shared" si="7"/>
        <v>7066.666666666667</v>
      </c>
      <c r="X37" s="74">
        <f t="shared" si="7"/>
        <v>8833.3333333333339</v>
      </c>
      <c r="Y37" s="75">
        <f t="shared" si="7"/>
        <v>11041.666666666666</v>
      </c>
    </row>
    <row r="38" spans="1:25" x14ac:dyDescent="0.2">
      <c r="A38" s="54"/>
      <c r="B38" s="112" t="s">
        <v>18</v>
      </c>
      <c r="C38" s="113">
        <f>+C12</f>
        <v>111800</v>
      </c>
      <c r="D38" s="114">
        <f>D12-$C$12</f>
        <v>11200</v>
      </c>
      <c r="E38" s="67">
        <f>E12-$C$12</f>
        <v>22400</v>
      </c>
      <c r="F38" s="67">
        <f>F12-$C$12</f>
        <v>33600</v>
      </c>
      <c r="G38" s="67">
        <f>G12-$C$12</f>
        <v>44800</v>
      </c>
      <c r="H38" s="67">
        <f>H12-$C$12</f>
        <v>56000</v>
      </c>
      <c r="I38" s="67">
        <f>I12-$C$12</f>
        <v>72800</v>
      </c>
      <c r="J38" s="67">
        <f>J12-$C$12</f>
        <v>89600</v>
      </c>
      <c r="K38" s="67">
        <f>K12-$C$12</f>
        <v>111900</v>
      </c>
      <c r="L38" s="68">
        <f>L12-$C$12</f>
        <v>139900</v>
      </c>
      <c r="N38" s="61"/>
      <c r="O38" s="50" t="s">
        <v>18</v>
      </c>
      <c r="P38" s="115">
        <f t="shared" si="7"/>
        <v>9316.6666666666661</v>
      </c>
      <c r="Q38" s="116">
        <f t="shared" si="7"/>
        <v>933.33333333333337</v>
      </c>
      <c r="R38" s="74">
        <f t="shared" si="7"/>
        <v>1866.6666666666667</v>
      </c>
      <c r="S38" s="74">
        <f t="shared" si="7"/>
        <v>2800</v>
      </c>
      <c r="T38" s="74">
        <f t="shared" si="7"/>
        <v>3733.3333333333335</v>
      </c>
      <c r="U38" s="74">
        <f t="shared" si="7"/>
        <v>4666.666666666667</v>
      </c>
      <c r="V38" s="74">
        <f t="shared" si="7"/>
        <v>6066.666666666667</v>
      </c>
      <c r="W38" s="74">
        <f t="shared" si="7"/>
        <v>7466.666666666667</v>
      </c>
      <c r="X38" s="74">
        <f t="shared" si="7"/>
        <v>9325</v>
      </c>
      <c r="Y38" s="75">
        <f t="shared" si="7"/>
        <v>11658.333333333334</v>
      </c>
    </row>
    <row r="39" spans="1:25" x14ac:dyDescent="0.2">
      <c r="A39" s="54"/>
      <c r="B39" s="112" t="s">
        <v>19</v>
      </c>
      <c r="C39" s="113">
        <f>+C13</f>
        <v>117600</v>
      </c>
      <c r="D39" s="114">
        <f>D13-$C$13</f>
        <v>11800</v>
      </c>
      <c r="E39" s="67">
        <f>E13-$C$13</f>
        <v>23600</v>
      </c>
      <c r="F39" s="67">
        <f>F13-$C$13</f>
        <v>35400</v>
      </c>
      <c r="G39" s="67">
        <f>G13-$C$13</f>
        <v>47100</v>
      </c>
      <c r="H39" s="67">
        <f>H13-$C$13</f>
        <v>58900</v>
      </c>
      <c r="I39" s="67">
        <f>I13-$C$13</f>
        <v>76600</v>
      </c>
      <c r="J39" s="67">
        <f>J13-$C$13</f>
        <v>94200</v>
      </c>
      <c r="K39" s="67">
        <f>K13-$C$13</f>
        <v>117700</v>
      </c>
      <c r="L39" s="68">
        <f>L13-$C$13</f>
        <v>147200</v>
      </c>
      <c r="N39" s="61"/>
      <c r="O39" s="50" t="s">
        <v>19</v>
      </c>
      <c r="P39" s="115">
        <f>C39/12</f>
        <v>9800</v>
      </c>
      <c r="Q39" s="116">
        <f>D39/12</f>
        <v>983.33333333333337</v>
      </c>
      <c r="R39" s="74">
        <f t="shared" si="7"/>
        <v>1966.6666666666667</v>
      </c>
      <c r="S39" s="74">
        <f t="shared" si="7"/>
        <v>2950</v>
      </c>
      <c r="T39" s="74">
        <f t="shared" si="7"/>
        <v>3925</v>
      </c>
      <c r="U39" s="74">
        <f t="shared" si="7"/>
        <v>4908.333333333333</v>
      </c>
      <c r="V39" s="74">
        <f>I39/12</f>
        <v>6383.333333333333</v>
      </c>
      <c r="W39" s="74">
        <f>J39/12</f>
        <v>7850</v>
      </c>
      <c r="X39" s="74">
        <f>K39/12</f>
        <v>9808.3333333333339</v>
      </c>
      <c r="Y39" s="75">
        <f>L39/12</f>
        <v>12266.666666666666</v>
      </c>
    </row>
    <row r="40" spans="1:25" x14ac:dyDescent="0.2">
      <c r="A40" s="54"/>
      <c r="B40" s="112"/>
      <c r="C40" s="117"/>
      <c r="D40" s="118"/>
      <c r="E40" s="69"/>
      <c r="F40" s="69"/>
      <c r="G40" s="67"/>
      <c r="H40" s="69"/>
      <c r="I40" s="69"/>
      <c r="J40" s="69"/>
      <c r="K40" s="69"/>
      <c r="L40" s="70"/>
      <c r="N40" s="61"/>
      <c r="O40" s="65"/>
      <c r="P40" s="119"/>
      <c r="Q40" s="120"/>
      <c r="R40" s="58"/>
      <c r="S40" s="58"/>
      <c r="T40" s="58"/>
      <c r="U40" s="58"/>
      <c r="V40" s="58"/>
      <c r="W40" s="58"/>
      <c r="X40" s="58"/>
      <c r="Y40" s="59"/>
    </row>
    <row r="41" spans="1:25" x14ac:dyDescent="0.2">
      <c r="A41" s="111" t="s">
        <v>22</v>
      </c>
      <c r="B41" s="112" t="s">
        <v>14</v>
      </c>
      <c r="C41" s="113">
        <f>+C15</f>
        <v>111900</v>
      </c>
      <c r="D41" s="114">
        <f>D15-$C$15</f>
        <v>11200</v>
      </c>
      <c r="E41" s="67">
        <f>E15-$C$15</f>
        <v>22400</v>
      </c>
      <c r="F41" s="67">
        <f>F15-$C$15</f>
        <v>33600</v>
      </c>
      <c r="G41" s="67">
        <f>G15-$C$15</f>
        <v>44800</v>
      </c>
      <c r="H41" s="67">
        <f>H15-$C$15</f>
        <v>56000</v>
      </c>
      <c r="I41" s="67">
        <f>I15-$C$15</f>
        <v>72800</v>
      </c>
      <c r="J41" s="67">
        <f>J15-$C$15</f>
        <v>89600</v>
      </c>
      <c r="K41" s="67">
        <f>K15-$C$15</f>
        <v>111900</v>
      </c>
      <c r="L41" s="68">
        <f>L15-$C$15</f>
        <v>139900</v>
      </c>
      <c r="N41" s="49" t="s">
        <v>22</v>
      </c>
      <c r="O41" s="50" t="s">
        <v>14</v>
      </c>
      <c r="P41" s="115">
        <f t="shared" ref="P41:Y45" si="8">C41/12</f>
        <v>9325</v>
      </c>
      <c r="Q41" s="116">
        <f>D41/12</f>
        <v>933.33333333333337</v>
      </c>
      <c r="R41" s="74">
        <f t="shared" si="8"/>
        <v>1866.6666666666667</v>
      </c>
      <c r="S41" s="74">
        <f t="shared" si="8"/>
        <v>2800</v>
      </c>
      <c r="T41" s="74">
        <f t="shared" si="8"/>
        <v>3733.3333333333335</v>
      </c>
      <c r="U41" s="74">
        <f t="shared" si="8"/>
        <v>4666.666666666667</v>
      </c>
      <c r="V41" s="74">
        <f t="shared" si="8"/>
        <v>6066.666666666667</v>
      </c>
      <c r="W41" s="74">
        <f t="shared" si="8"/>
        <v>7466.666666666667</v>
      </c>
      <c r="X41" s="74">
        <f t="shared" si="8"/>
        <v>9325</v>
      </c>
      <c r="Y41" s="75">
        <f t="shared" si="8"/>
        <v>11658.333333333334</v>
      </c>
    </row>
    <row r="42" spans="1:25" x14ac:dyDescent="0.2">
      <c r="A42" s="54"/>
      <c r="B42" s="112" t="s">
        <v>15</v>
      </c>
      <c r="C42" s="113">
        <f>+C16</f>
        <v>117700</v>
      </c>
      <c r="D42" s="114">
        <f>D16-$C$16</f>
        <v>11800</v>
      </c>
      <c r="E42" s="67">
        <f>E16-$C$16</f>
        <v>23600</v>
      </c>
      <c r="F42" s="67">
        <f>F16-$C$16</f>
        <v>35400</v>
      </c>
      <c r="G42" s="67">
        <f>G16-$C$16</f>
        <v>47100</v>
      </c>
      <c r="H42" s="67">
        <f>H16-$C$16</f>
        <v>58900</v>
      </c>
      <c r="I42" s="67">
        <f>I16-$C$16</f>
        <v>76600</v>
      </c>
      <c r="J42" s="67">
        <f>J16-$C$16</f>
        <v>94200</v>
      </c>
      <c r="K42" s="67">
        <f>K16-$C$16</f>
        <v>117700</v>
      </c>
      <c r="L42" s="68">
        <f>L16-$C$16</f>
        <v>147200</v>
      </c>
      <c r="N42" s="61"/>
      <c r="O42" s="50" t="s">
        <v>15</v>
      </c>
      <c r="P42" s="115">
        <f t="shared" si="8"/>
        <v>9808.3333333333339</v>
      </c>
      <c r="Q42" s="116">
        <f>D42/12</f>
        <v>983.33333333333337</v>
      </c>
      <c r="R42" s="74">
        <f t="shared" si="8"/>
        <v>1966.6666666666667</v>
      </c>
      <c r="S42" s="74">
        <f t="shared" si="8"/>
        <v>2950</v>
      </c>
      <c r="T42" s="74">
        <f t="shared" si="8"/>
        <v>3925</v>
      </c>
      <c r="U42" s="74">
        <f t="shared" si="8"/>
        <v>4908.333333333333</v>
      </c>
      <c r="V42" s="74">
        <f t="shared" si="8"/>
        <v>6383.333333333333</v>
      </c>
      <c r="W42" s="74">
        <f t="shared" si="8"/>
        <v>7850</v>
      </c>
      <c r="X42" s="74">
        <f t="shared" si="8"/>
        <v>9808.3333333333339</v>
      </c>
      <c r="Y42" s="75">
        <f>L42/12</f>
        <v>12266.666666666666</v>
      </c>
    </row>
    <row r="43" spans="1:25" x14ac:dyDescent="0.2">
      <c r="A43" s="54"/>
      <c r="B43" s="112" t="s">
        <v>16</v>
      </c>
      <c r="C43" s="113">
        <f>+C17</f>
        <v>123900</v>
      </c>
      <c r="D43" s="114">
        <f>D17-$C$17</f>
        <v>12400</v>
      </c>
      <c r="E43" s="67">
        <f>E17-$C$17</f>
        <v>24800</v>
      </c>
      <c r="F43" s="67">
        <f>F17-$C$17</f>
        <v>37200</v>
      </c>
      <c r="G43" s="67">
        <f>G17-$C$17</f>
        <v>49600</v>
      </c>
      <c r="H43" s="67">
        <f>H17-$C$17</f>
        <v>62000</v>
      </c>
      <c r="I43" s="67">
        <f>I17-$C$17</f>
        <v>80600</v>
      </c>
      <c r="J43" s="67">
        <f>J17-$C$17</f>
        <v>99200</v>
      </c>
      <c r="K43" s="67">
        <f>K17-$C$17</f>
        <v>123900</v>
      </c>
      <c r="L43" s="68">
        <f>L17-$C$17</f>
        <v>154900</v>
      </c>
      <c r="N43" s="61"/>
      <c r="O43" s="50" t="s">
        <v>16</v>
      </c>
      <c r="P43" s="115">
        <f t="shared" si="8"/>
        <v>10325</v>
      </c>
      <c r="Q43" s="116">
        <f>D43/12</f>
        <v>1033.3333333333333</v>
      </c>
      <c r="R43" s="74">
        <f t="shared" si="8"/>
        <v>2066.6666666666665</v>
      </c>
      <c r="S43" s="74">
        <f t="shared" si="8"/>
        <v>3100</v>
      </c>
      <c r="T43" s="74">
        <f t="shared" si="8"/>
        <v>4133.333333333333</v>
      </c>
      <c r="U43" s="74">
        <f t="shared" si="8"/>
        <v>5166.666666666667</v>
      </c>
      <c r="V43" s="74">
        <f t="shared" si="8"/>
        <v>6716.666666666667</v>
      </c>
      <c r="W43" s="74">
        <f t="shared" si="8"/>
        <v>8266.6666666666661</v>
      </c>
      <c r="X43" s="74">
        <f t="shared" si="8"/>
        <v>10325</v>
      </c>
      <c r="Y43" s="75">
        <f>L43/12</f>
        <v>12908.333333333334</v>
      </c>
    </row>
    <row r="44" spans="1:25" x14ac:dyDescent="0.2">
      <c r="A44" s="54"/>
      <c r="B44" s="112" t="s">
        <v>17</v>
      </c>
      <c r="C44" s="113">
        <f>+C18</f>
        <v>130900</v>
      </c>
      <c r="D44" s="114">
        <f>D18-$C$18</f>
        <v>13100</v>
      </c>
      <c r="E44" s="67">
        <f>E18-$C$18</f>
        <v>26200</v>
      </c>
      <c r="F44" s="67">
        <f>F18-$C$18</f>
        <v>39300</v>
      </c>
      <c r="G44" s="67">
        <f>G18-$C$18</f>
        <v>52400</v>
      </c>
      <c r="H44" s="67">
        <f>H18-$C$18</f>
        <v>65500</v>
      </c>
      <c r="I44" s="67">
        <f>I18-$C$18</f>
        <v>85200</v>
      </c>
      <c r="J44" s="67">
        <f>J18-$C$18</f>
        <v>104800</v>
      </c>
      <c r="K44" s="67">
        <f>K18-$C$18</f>
        <v>131000</v>
      </c>
      <c r="L44" s="68">
        <f>L18-$C$18</f>
        <v>163800</v>
      </c>
      <c r="N44" s="61"/>
      <c r="O44" s="50" t="s">
        <v>17</v>
      </c>
      <c r="P44" s="115">
        <f t="shared" si="8"/>
        <v>10908.333333333334</v>
      </c>
      <c r="Q44" s="116">
        <f>D44/12</f>
        <v>1091.6666666666667</v>
      </c>
      <c r="R44" s="74">
        <f t="shared" si="8"/>
        <v>2183.3333333333335</v>
      </c>
      <c r="S44" s="74">
        <f t="shared" si="8"/>
        <v>3275</v>
      </c>
      <c r="T44" s="74">
        <f t="shared" si="8"/>
        <v>4366.666666666667</v>
      </c>
      <c r="U44" s="74">
        <f t="shared" si="8"/>
        <v>5458.333333333333</v>
      </c>
      <c r="V44" s="74">
        <f t="shared" si="8"/>
        <v>7100</v>
      </c>
      <c r="W44" s="74">
        <f t="shared" si="8"/>
        <v>8733.3333333333339</v>
      </c>
      <c r="X44" s="74">
        <f t="shared" si="8"/>
        <v>10916.666666666666</v>
      </c>
      <c r="Y44" s="75">
        <f>L44/12</f>
        <v>13650</v>
      </c>
    </row>
    <row r="45" spans="1:25" x14ac:dyDescent="0.2">
      <c r="A45" s="54"/>
      <c r="B45" s="112" t="s">
        <v>18</v>
      </c>
      <c r="C45" s="113">
        <f>+C19</f>
        <v>141100</v>
      </c>
      <c r="D45" s="114">
        <f>D19-$C$19</f>
        <v>14200</v>
      </c>
      <c r="E45" s="67">
        <f>E19-$C$19</f>
        <v>28300</v>
      </c>
      <c r="F45" s="67">
        <f>F19-$C$19</f>
        <v>42400</v>
      </c>
      <c r="G45" s="67">
        <f>G19-$C$19</f>
        <v>56500</v>
      </c>
      <c r="H45" s="67">
        <f>H19-$C$19</f>
        <v>70600</v>
      </c>
      <c r="I45" s="67">
        <f>I19-$C$19</f>
        <v>91800</v>
      </c>
      <c r="J45" s="67">
        <f>J19-$C$19</f>
        <v>113000</v>
      </c>
      <c r="K45" s="67">
        <f>K19-$C$19</f>
        <v>141200</v>
      </c>
      <c r="L45" s="68">
        <f>L19-$C$19</f>
        <v>176500</v>
      </c>
      <c r="N45" s="61"/>
      <c r="O45" s="50" t="s">
        <v>18</v>
      </c>
      <c r="P45" s="115">
        <f t="shared" si="8"/>
        <v>11758.333333333334</v>
      </c>
      <c r="Q45" s="116">
        <f>D45/12</f>
        <v>1183.3333333333333</v>
      </c>
      <c r="R45" s="74">
        <f t="shared" si="8"/>
        <v>2358.3333333333335</v>
      </c>
      <c r="S45" s="74">
        <f t="shared" si="8"/>
        <v>3533.3333333333335</v>
      </c>
      <c r="T45" s="74">
        <f t="shared" si="8"/>
        <v>4708.333333333333</v>
      </c>
      <c r="U45" s="74">
        <f t="shared" si="8"/>
        <v>5883.333333333333</v>
      </c>
      <c r="V45" s="74">
        <f t="shared" si="8"/>
        <v>7650</v>
      </c>
      <c r="W45" s="74">
        <f t="shared" si="8"/>
        <v>9416.6666666666661</v>
      </c>
      <c r="X45" s="74">
        <f t="shared" si="8"/>
        <v>11766.666666666666</v>
      </c>
      <c r="Y45" s="75">
        <f>L45/12</f>
        <v>14708.333333333334</v>
      </c>
    </row>
    <row r="46" spans="1:25" x14ac:dyDescent="0.2">
      <c r="A46" s="54"/>
      <c r="B46" s="112"/>
      <c r="C46" s="117"/>
      <c r="D46" s="118"/>
      <c r="E46" s="69"/>
      <c r="F46" s="69"/>
      <c r="G46" s="67"/>
      <c r="H46" s="69"/>
      <c r="I46" s="69"/>
      <c r="J46" s="69"/>
      <c r="K46" s="69"/>
      <c r="L46" s="70"/>
      <c r="N46" s="61"/>
      <c r="O46" s="65"/>
      <c r="P46" s="119"/>
      <c r="Q46" s="120"/>
      <c r="R46" s="58"/>
      <c r="S46" s="58"/>
      <c r="T46" s="58"/>
      <c r="U46" s="58"/>
      <c r="V46" s="58"/>
      <c r="W46" s="58"/>
      <c r="X46" s="58"/>
      <c r="Y46" s="59"/>
    </row>
    <row r="47" spans="1:25" x14ac:dyDescent="0.2">
      <c r="A47" s="111" t="s">
        <v>23</v>
      </c>
      <c r="B47" s="112" t="s">
        <v>14</v>
      </c>
      <c r="C47" s="113">
        <f>+C21</f>
        <v>131000</v>
      </c>
      <c r="D47" s="114">
        <f>D21-$C$21</f>
        <v>13100</v>
      </c>
      <c r="E47" s="67">
        <f>E21-$C$21</f>
        <v>26200</v>
      </c>
      <c r="F47" s="67">
        <f>F21-$C$21</f>
        <v>39300</v>
      </c>
      <c r="G47" s="67">
        <f>G21-$C$21</f>
        <v>52400</v>
      </c>
      <c r="H47" s="67">
        <f>H21-$C$21</f>
        <v>65500</v>
      </c>
      <c r="I47" s="67">
        <f>I21-$C$21</f>
        <v>85200</v>
      </c>
      <c r="J47" s="67">
        <f>J21-$C$21</f>
        <v>104800</v>
      </c>
      <c r="K47" s="67">
        <f>K21-$C$21</f>
        <v>131000</v>
      </c>
      <c r="L47" s="68">
        <f>L21-$C$21</f>
        <v>163800</v>
      </c>
      <c r="N47" s="49" t="s">
        <v>23</v>
      </c>
      <c r="O47" s="50" t="s">
        <v>14</v>
      </c>
      <c r="P47" s="115">
        <f t="shared" ref="P47:Y55" si="9">C47/12</f>
        <v>10916.666666666666</v>
      </c>
      <c r="Q47" s="116">
        <f>D47/12</f>
        <v>1091.6666666666667</v>
      </c>
      <c r="R47" s="74">
        <f t="shared" si="9"/>
        <v>2183.3333333333335</v>
      </c>
      <c r="S47" s="74">
        <f t="shared" si="9"/>
        <v>3275</v>
      </c>
      <c r="T47" s="74">
        <f t="shared" si="9"/>
        <v>4366.666666666667</v>
      </c>
      <c r="U47" s="74">
        <f t="shared" si="9"/>
        <v>5458.333333333333</v>
      </c>
      <c r="V47" s="74">
        <f t="shared" si="9"/>
        <v>7100</v>
      </c>
      <c r="W47" s="74">
        <f t="shared" si="9"/>
        <v>8733.3333333333339</v>
      </c>
      <c r="X47" s="74">
        <f t="shared" si="9"/>
        <v>10916.666666666666</v>
      </c>
      <c r="Y47" s="75">
        <f t="shared" si="9"/>
        <v>13650</v>
      </c>
    </row>
    <row r="48" spans="1:25" x14ac:dyDescent="0.2">
      <c r="A48" s="54"/>
      <c r="B48" s="112" t="s">
        <v>15</v>
      </c>
      <c r="C48" s="113">
        <f>+C22</f>
        <v>141200</v>
      </c>
      <c r="D48" s="114">
        <f>D22-$C$22</f>
        <v>14200</v>
      </c>
      <c r="E48" s="67">
        <f t="shared" ref="E48:L48" si="10">E22-$C$22</f>
        <v>28300</v>
      </c>
      <c r="F48" s="67">
        <f t="shared" si="10"/>
        <v>42400</v>
      </c>
      <c r="G48" s="67">
        <f>G22-$C$22</f>
        <v>56500</v>
      </c>
      <c r="H48" s="67">
        <f t="shared" si="10"/>
        <v>70600</v>
      </c>
      <c r="I48" s="67">
        <f t="shared" si="10"/>
        <v>91800</v>
      </c>
      <c r="J48" s="67">
        <f t="shared" si="10"/>
        <v>113000</v>
      </c>
      <c r="K48" s="67">
        <f t="shared" si="10"/>
        <v>141200</v>
      </c>
      <c r="L48" s="68">
        <f t="shared" si="10"/>
        <v>176500</v>
      </c>
      <c r="N48" s="60"/>
      <c r="O48" s="50" t="s">
        <v>15</v>
      </c>
      <c r="P48" s="115">
        <f t="shared" si="9"/>
        <v>11766.666666666666</v>
      </c>
      <c r="Q48" s="116">
        <f>D48/12</f>
        <v>1183.3333333333333</v>
      </c>
      <c r="R48" s="74">
        <f t="shared" si="9"/>
        <v>2358.3333333333335</v>
      </c>
      <c r="S48" s="74">
        <f t="shared" si="9"/>
        <v>3533.3333333333335</v>
      </c>
      <c r="T48" s="74">
        <f t="shared" si="9"/>
        <v>4708.333333333333</v>
      </c>
      <c r="U48" s="74">
        <f t="shared" si="9"/>
        <v>5883.333333333333</v>
      </c>
      <c r="V48" s="74">
        <f t="shared" si="9"/>
        <v>7650</v>
      </c>
      <c r="W48" s="74">
        <f t="shared" si="9"/>
        <v>9416.6666666666661</v>
      </c>
      <c r="X48" s="74">
        <f t="shared" si="9"/>
        <v>11766.666666666666</v>
      </c>
      <c r="Y48" s="75">
        <f t="shared" si="9"/>
        <v>14708.333333333334</v>
      </c>
    </row>
    <row r="49" spans="1:25" x14ac:dyDescent="0.2">
      <c r="A49" s="54"/>
      <c r="B49" s="112" t="s">
        <v>16</v>
      </c>
      <c r="C49" s="113">
        <f>+C23</f>
        <v>152100</v>
      </c>
      <c r="D49" s="114">
        <f>D23-$C$23</f>
        <v>15300</v>
      </c>
      <c r="E49" s="67">
        <f t="shared" ref="E49:L49" si="11">E23-$C$23</f>
        <v>30500</v>
      </c>
      <c r="F49" s="67">
        <f t="shared" si="11"/>
        <v>45700</v>
      </c>
      <c r="G49" s="67">
        <f>G23-$C$23</f>
        <v>60900</v>
      </c>
      <c r="H49" s="67">
        <f t="shared" si="11"/>
        <v>76100</v>
      </c>
      <c r="I49" s="67">
        <f t="shared" si="11"/>
        <v>98900</v>
      </c>
      <c r="J49" s="67">
        <f t="shared" si="11"/>
        <v>121700</v>
      </c>
      <c r="K49" s="67">
        <f t="shared" si="11"/>
        <v>152100</v>
      </c>
      <c r="L49" s="68">
        <f t="shared" si="11"/>
        <v>190200</v>
      </c>
      <c r="N49" s="61"/>
      <c r="O49" s="50" t="s">
        <v>16</v>
      </c>
      <c r="P49" s="115">
        <f t="shared" si="9"/>
        <v>12675</v>
      </c>
      <c r="Q49" s="116">
        <f>D49/12</f>
        <v>1275</v>
      </c>
      <c r="R49" s="74">
        <f t="shared" si="9"/>
        <v>2541.6666666666665</v>
      </c>
      <c r="S49" s="74">
        <f t="shared" si="9"/>
        <v>3808.3333333333335</v>
      </c>
      <c r="T49" s="74">
        <f t="shared" si="9"/>
        <v>5075</v>
      </c>
      <c r="U49" s="74">
        <f t="shared" si="9"/>
        <v>6341.666666666667</v>
      </c>
      <c r="V49" s="74">
        <f t="shared" si="9"/>
        <v>8241.6666666666661</v>
      </c>
      <c r="W49" s="74">
        <f t="shared" si="9"/>
        <v>10141.666666666666</v>
      </c>
      <c r="X49" s="74">
        <f t="shared" si="9"/>
        <v>12675</v>
      </c>
      <c r="Y49" s="75">
        <f t="shared" si="9"/>
        <v>15850</v>
      </c>
    </row>
    <row r="50" spans="1:25" x14ac:dyDescent="0.2">
      <c r="A50" s="54"/>
      <c r="B50" s="112" t="s">
        <v>17</v>
      </c>
      <c r="C50" s="113">
        <f>+C24</f>
        <v>163600</v>
      </c>
      <c r="D50" s="114">
        <f>D24-$C$24</f>
        <v>16400</v>
      </c>
      <c r="E50" s="67">
        <f t="shared" ref="E50:L50" si="12">E24-$C$24</f>
        <v>32800</v>
      </c>
      <c r="F50" s="67">
        <f t="shared" si="12"/>
        <v>49100</v>
      </c>
      <c r="G50" s="67">
        <f>G24-$C$24</f>
        <v>65500</v>
      </c>
      <c r="H50" s="67">
        <f t="shared" si="12"/>
        <v>81800</v>
      </c>
      <c r="I50" s="67">
        <f t="shared" si="12"/>
        <v>106400</v>
      </c>
      <c r="J50" s="67">
        <f t="shared" si="12"/>
        <v>130900</v>
      </c>
      <c r="K50" s="67">
        <f t="shared" si="12"/>
        <v>163600</v>
      </c>
      <c r="L50" s="68">
        <f t="shared" si="12"/>
        <v>204500</v>
      </c>
      <c r="N50" s="61"/>
      <c r="O50" s="50" t="s">
        <v>17</v>
      </c>
      <c r="P50" s="115">
        <f t="shared" si="9"/>
        <v>13633.333333333334</v>
      </c>
      <c r="Q50" s="116">
        <f t="shared" si="9"/>
        <v>1366.6666666666667</v>
      </c>
      <c r="R50" s="74">
        <f t="shared" si="9"/>
        <v>2733.3333333333335</v>
      </c>
      <c r="S50" s="74">
        <f t="shared" si="9"/>
        <v>4091.6666666666665</v>
      </c>
      <c r="T50" s="74">
        <f t="shared" si="9"/>
        <v>5458.333333333333</v>
      </c>
      <c r="U50" s="74">
        <f t="shared" si="9"/>
        <v>6816.666666666667</v>
      </c>
      <c r="V50" s="74">
        <f t="shared" si="9"/>
        <v>8866.6666666666661</v>
      </c>
      <c r="W50" s="74">
        <f t="shared" si="9"/>
        <v>10908.333333333334</v>
      </c>
      <c r="X50" s="74">
        <f t="shared" si="9"/>
        <v>13633.333333333334</v>
      </c>
      <c r="Y50" s="75">
        <f t="shared" si="9"/>
        <v>17041.666666666668</v>
      </c>
    </row>
    <row r="51" spans="1:25" x14ac:dyDescent="0.2">
      <c r="A51" s="54"/>
      <c r="B51" s="112" t="s">
        <v>18</v>
      </c>
      <c r="C51" s="113">
        <f>+C25</f>
        <v>175900</v>
      </c>
      <c r="D51" s="114">
        <f>D25-$C$25</f>
        <v>17600</v>
      </c>
      <c r="E51" s="67">
        <f t="shared" ref="E51:L51" si="13">E25-$C$25</f>
        <v>35200</v>
      </c>
      <c r="F51" s="67">
        <f t="shared" si="13"/>
        <v>52800</v>
      </c>
      <c r="G51" s="67">
        <f>G25-$C$25</f>
        <v>70400</v>
      </c>
      <c r="H51" s="67">
        <f t="shared" si="13"/>
        <v>88000</v>
      </c>
      <c r="I51" s="67">
        <f t="shared" si="13"/>
        <v>114400</v>
      </c>
      <c r="J51" s="67">
        <f t="shared" si="13"/>
        <v>140800</v>
      </c>
      <c r="K51" s="67">
        <f t="shared" si="13"/>
        <v>175900</v>
      </c>
      <c r="L51" s="68">
        <f t="shared" si="13"/>
        <v>219900</v>
      </c>
      <c r="N51" s="61"/>
      <c r="O51" s="50" t="s">
        <v>18</v>
      </c>
      <c r="P51" s="115">
        <f t="shared" si="9"/>
        <v>14658.333333333334</v>
      </c>
      <c r="Q51" s="116">
        <f t="shared" si="9"/>
        <v>1466.6666666666667</v>
      </c>
      <c r="R51" s="74">
        <f t="shared" si="9"/>
        <v>2933.3333333333335</v>
      </c>
      <c r="S51" s="74">
        <f t="shared" si="9"/>
        <v>4400</v>
      </c>
      <c r="T51" s="74">
        <f t="shared" si="9"/>
        <v>5866.666666666667</v>
      </c>
      <c r="U51" s="74">
        <f t="shared" si="9"/>
        <v>7333.333333333333</v>
      </c>
      <c r="V51" s="74">
        <f t="shared" si="9"/>
        <v>9533.3333333333339</v>
      </c>
      <c r="W51" s="74">
        <f t="shared" si="9"/>
        <v>11733.333333333334</v>
      </c>
      <c r="X51" s="74">
        <f t="shared" si="9"/>
        <v>14658.333333333334</v>
      </c>
      <c r="Y51" s="75">
        <f t="shared" si="9"/>
        <v>18325</v>
      </c>
    </row>
    <row r="52" spans="1:25" x14ac:dyDescent="0.2">
      <c r="A52" s="54"/>
      <c r="B52" s="112" t="s">
        <v>19</v>
      </c>
      <c r="C52" s="113">
        <f>+C26</f>
        <v>189100</v>
      </c>
      <c r="D52" s="114">
        <f>D26-$C$26</f>
        <v>19000</v>
      </c>
      <c r="E52" s="67">
        <f t="shared" ref="E52:L52" si="14">E26-$C$26</f>
        <v>37900</v>
      </c>
      <c r="F52" s="67">
        <f t="shared" si="14"/>
        <v>56800</v>
      </c>
      <c r="G52" s="67">
        <f>G26-$C$26</f>
        <v>75700</v>
      </c>
      <c r="H52" s="67">
        <f t="shared" si="14"/>
        <v>94600</v>
      </c>
      <c r="I52" s="67">
        <f t="shared" si="14"/>
        <v>123000</v>
      </c>
      <c r="J52" s="67">
        <f t="shared" si="14"/>
        <v>151300</v>
      </c>
      <c r="K52" s="67">
        <f t="shared" si="14"/>
        <v>189100</v>
      </c>
      <c r="L52" s="68">
        <f t="shared" si="14"/>
        <v>236400</v>
      </c>
      <c r="N52" s="61"/>
      <c r="O52" s="50" t="s">
        <v>19</v>
      </c>
      <c r="P52" s="115">
        <f t="shared" si="9"/>
        <v>15758.333333333334</v>
      </c>
      <c r="Q52" s="116">
        <f t="shared" si="9"/>
        <v>1583.3333333333333</v>
      </c>
      <c r="R52" s="74">
        <f t="shared" si="9"/>
        <v>3158.3333333333335</v>
      </c>
      <c r="S52" s="74">
        <f t="shared" si="9"/>
        <v>4733.333333333333</v>
      </c>
      <c r="T52" s="74">
        <f t="shared" si="9"/>
        <v>6308.333333333333</v>
      </c>
      <c r="U52" s="74">
        <f t="shared" si="9"/>
        <v>7883.333333333333</v>
      </c>
      <c r="V52" s="74">
        <f t="shared" si="9"/>
        <v>10250</v>
      </c>
      <c r="W52" s="74">
        <f t="shared" si="9"/>
        <v>12608.333333333334</v>
      </c>
      <c r="X52" s="74">
        <f t="shared" si="9"/>
        <v>15758.333333333334</v>
      </c>
      <c r="Y52" s="75">
        <f t="shared" si="9"/>
        <v>19700</v>
      </c>
    </row>
    <row r="53" spans="1:25" x14ac:dyDescent="0.2">
      <c r="A53" s="54"/>
      <c r="B53" s="112" t="s">
        <v>20</v>
      </c>
      <c r="C53" s="113">
        <f>+C27</f>
        <v>203500</v>
      </c>
      <c r="D53" s="114">
        <f>D27-$C$27</f>
        <v>20400</v>
      </c>
      <c r="E53" s="67">
        <f t="shared" ref="E53:L53" si="15">E27-$C$27</f>
        <v>40700</v>
      </c>
      <c r="F53" s="67">
        <f t="shared" si="15"/>
        <v>61100</v>
      </c>
      <c r="G53" s="67">
        <f>G27-$C$27</f>
        <v>81400</v>
      </c>
      <c r="H53" s="67">
        <f t="shared" si="15"/>
        <v>101800</v>
      </c>
      <c r="I53" s="67">
        <f t="shared" si="15"/>
        <v>132300</v>
      </c>
      <c r="J53" s="67">
        <f t="shared" si="15"/>
        <v>162800</v>
      </c>
      <c r="K53" s="67">
        <f t="shared" si="15"/>
        <v>203500</v>
      </c>
      <c r="L53" s="68">
        <f t="shared" si="15"/>
        <v>254400</v>
      </c>
      <c r="N53" s="61"/>
      <c r="O53" s="50" t="s">
        <v>20</v>
      </c>
      <c r="P53" s="115">
        <f t="shared" si="9"/>
        <v>16958.333333333332</v>
      </c>
      <c r="Q53" s="116">
        <f t="shared" si="9"/>
        <v>1700</v>
      </c>
      <c r="R53" s="74">
        <f t="shared" si="9"/>
        <v>3391.6666666666665</v>
      </c>
      <c r="S53" s="74">
        <f t="shared" si="9"/>
        <v>5091.666666666667</v>
      </c>
      <c r="T53" s="74">
        <f t="shared" si="9"/>
        <v>6783.333333333333</v>
      </c>
      <c r="U53" s="74">
        <f t="shared" si="9"/>
        <v>8483.3333333333339</v>
      </c>
      <c r="V53" s="74">
        <f t="shared" si="9"/>
        <v>11025</v>
      </c>
      <c r="W53" s="74">
        <f t="shared" si="9"/>
        <v>13566.666666666666</v>
      </c>
      <c r="X53" s="74">
        <f t="shared" si="9"/>
        <v>16958.333333333332</v>
      </c>
      <c r="Y53" s="75">
        <f t="shared" si="9"/>
        <v>21200</v>
      </c>
    </row>
    <row r="54" spans="1:25" x14ac:dyDescent="0.2">
      <c r="A54" s="54"/>
      <c r="B54" s="112" t="s">
        <v>21</v>
      </c>
      <c r="C54" s="113">
        <f>+C28</f>
        <v>219800</v>
      </c>
      <c r="D54" s="114">
        <f>D28-$C$28</f>
        <v>22000</v>
      </c>
      <c r="E54" s="67">
        <f t="shared" ref="E54:L54" si="16">E28-$C$28</f>
        <v>44000</v>
      </c>
      <c r="F54" s="67">
        <f t="shared" si="16"/>
        <v>66000</v>
      </c>
      <c r="G54" s="67">
        <f>G28-$C$28</f>
        <v>88000</v>
      </c>
      <c r="H54" s="67">
        <f t="shared" si="16"/>
        <v>109900</v>
      </c>
      <c r="I54" s="67">
        <f t="shared" si="16"/>
        <v>142900</v>
      </c>
      <c r="J54" s="67">
        <f t="shared" si="16"/>
        <v>175900</v>
      </c>
      <c r="K54" s="67">
        <f t="shared" si="16"/>
        <v>219800</v>
      </c>
      <c r="L54" s="68">
        <f t="shared" si="16"/>
        <v>274800</v>
      </c>
      <c r="N54" s="61"/>
      <c r="O54" s="50" t="s">
        <v>21</v>
      </c>
      <c r="P54" s="115">
        <f t="shared" si="9"/>
        <v>18316.666666666668</v>
      </c>
      <c r="Q54" s="116">
        <f t="shared" si="9"/>
        <v>1833.3333333333333</v>
      </c>
      <c r="R54" s="74">
        <f t="shared" si="9"/>
        <v>3666.6666666666665</v>
      </c>
      <c r="S54" s="74">
        <f t="shared" si="9"/>
        <v>5500</v>
      </c>
      <c r="T54" s="74">
        <f t="shared" si="9"/>
        <v>7333.333333333333</v>
      </c>
      <c r="U54" s="74">
        <f t="shared" si="9"/>
        <v>9158.3333333333339</v>
      </c>
      <c r="V54" s="74">
        <f t="shared" si="9"/>
        <v>11908.333333333334</v>
      </c>
      <c r="W54" s="74">
        <f t="shared" si="9"/>
        <v>14658.333333333334</v>
      </c>
      <c r="X54" s="74">
        <f t="shared" si="9"/>
        <v>18316.666666666668</v>
      </c>
      <c r="Y54" s="75">
        <f t="shared" si="9"/>
        <v>22900</v>
      </c>
    </row>
    <row r="55" spans="1:25" x14ac:dyDescent="0.2">
      <c r="A55" s="121"/>
      <c r="B55" s="112" t="s">
        <v>24</v>
      </c>
      <c r="C55" s="113">
        <f>+C29</f>
        <v>238300</v>
      </c>
      <c r="D55" s="114">
        <f>D29-$C$29</f>
        <v>23900</v>
      </c>
      <c r="E55" s="67">
        <f t="shared" ref="E55:L55" si="17">E29-$C$29</f>
        <v>47700</v>
      </c>
      <c r="F55" s="67">
        <f t="shared" si="17"/>
        <v>71500</v>
      </c>
      <c r="G55" s="67">
        <f>G29-$C$29</f>
        <v>95400</v>
      </c>
      <c r="H55" s="67">
        <f t="shared" si="17"/>
        <v>119200</v>
      </c>
      <c r="I55" s="67">
        <f t="shared" si="17"/>
        <v>154900</v>
      </c>
      <c r="J55" s="67">
        <f t="shared" si="17"/>
        <v>190700</v>
      </c>
      <c r="K55" s="67">
        <f t="shared" si="17"/>
        <v>238300</v>
      </c>
      <c r="L55" s="68">
        <f t="shared" si="17"/>
        <v>297900</v>
      </c>
      <c r="N55" s="62"/>
      <c r="O55" s="50" t="s">
        <v>24</v>
      </c>
      <c r="P55" s="115">
        <f>C55/12</f>
        <v>19858.333333333332</v>
      </c>
      <c r="Q55" s="116">
        <f>D55/12</f>
        <v>1991.6666666666667</v>
      </c>
      <c r="R55" s="74">
        <f t="shared" si="9"/>
        <v>3975</v>
      </c>
      <c r="S55" s="74">
        <f t="shared" si="9"/>
        <v>5958.333333333333</v>
      </c>
      <c r="T55" s="74">
        <f t="shared" si="9"/>
        <v>7950</v>
      </c>
      <c r="U55" s="74">
        <f t="shared" si="9"/>
        <v>9933.3333333333339</v>
      </c>
      <c r="V55" s="74">
        <f t="shared" si="9"/>
        <v>12908.333333333334</v>
      </c>
      <c r="W55" s="74">
        <f t="shared" si="9"/>
        <v>15891.666666666666</v>
      </c>
      <c r="X55" s="74">
        <f t="shared" si="9"/>
        <v>19858.333333333332</v>
      </c>
      <c r="Y55" s="75">
        <f>L55/12</f>
        <v>24825</v>
      </c>
    </row>
  </sheetData>
  <mergeCells count="4">
    <mergeCell ref="D3:L3"/>
    <mergeCell ref="Q3:Y3"/>
    <mergeCell ref="D32:L32"/>
    <mergeCell ref="Q32:Y32"/>
  </mergeCells>
  <pageMargins left="0.25" right="0" top="0.5" bottom="0" header="0.5" footer="0.5"/>
  <pageSetup paperSize="5" scale="8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HSCP Scales 24-25</vt:lpstr>
      <vt:lpstr>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j</dc:creator>
  <cp:lastModifiedBy>Ho, Han</cp:lastModifiedBy>
  <cp:lastPrinted>2024-06-07T02:32:23Z</cp:lastPrinted>
  <dcterms:created xsi:type="dcterms:W3CDTF">2003-08-26T21:30:34Z</dcterms:created>
  <dcterms:modified xsi:type="dcterms:W3CDTF">2024-06-07T02:35:15Z</dcterms:modified>
</cp:coreProperties>
</file>